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/>
  <mc:AlternateContent xmlns:mc="http://schemas.openxmlformats.org/markup-compatibility/2006">
    <mc:Choice Requires="x15">
      <x15ac:absPath xmlns:x15ac="http://schemas.microsoft.com/office/spreadsheetml/2010/11/ac" url="C:\Users\kamila.havelkova\Desktop\"/>
    </mc:Choice>
  </mc:AlternateContent>
  <xr:revisionPtr revIDLastSave="0" documentId="8_{268C44FB-6656-4852-BECB-C3F8C0ADB5B9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VZ 2020" sheetId="1" r:id="rId1"/>
    <sheet name="VZMR 2020" sheetId="2" r:id="rId2"/>
    <sheet name="FK Říčany" sheetId="5" r:id="rId3"/>
  </sheets>
  <definedNames>
    <definedName name="_xlnm._FilterDatabase" localSheetId="1" hidden="1">'VZMR 2020'!$A$1:$H$80</definedName>
    <definedName name="_xlnm.Print_Area" localSheetId="1">'VZMR 2020'!$A$1:$K$88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2" i="2" l="1"/>
  <c r="D44" i="2"/>
  <c r="D6" i="2" l="1"/>
  <c r="C14" i="2" l="1"/>
</calcChain>
</file>

<file path=xl/sharedStrings.xml><?xml version="1.0" encoding="utf-8"?>
<sst xmlns="http://schemas.openxmlformats.org/spreadsheetml/2006/main" count="563" uniqueCount="345">
  <si>
    <t>Číslo veřejné zakázky</t>
  </si>
  <si>
    <t>Název 
veřejné 
zakázky</t>
  </si>
  <si>
    <t>Druh zadávacího řízení</t>
  </si>
  <si>
    <t>Předpokládaná hodnota veřejné zakázky (bez DPH)</t>
  </si>
  <si>
    <t>Věcně odpovědný odbor</t>
  </si>
  <si>
    <t>Způsob ukončení zadávacího řízení</t>
  </si>
  <si>
    <t>Vybraný dodavatel</t>
  </si>
  <si>
    <t xml:space="preserve">Cena sjednaná ve smlouvě (bez DPH) </t>
  </si>
  <si>
    <t>Předpokládaný termín plnění VZ</t>
  </si>
  <si>
    <t>Pracovník</t>
  </si>
  <si>
    <t>Pořadové číslo VZMR</t>
  </si>
  <si>
    <t>Název VZMR</t>
  </si>
  <si>
    <t>Předpokládaná hodnota (v Kč bez DPH)</t>
  </si>
  <si>
    <t>Konečná cena VZMR 
(v Kč bez DPH)</t>
  </si>
  <si>
    <t>Holoubková</t>
  </si>
  <si>
    <t>Evidence veřejných zakázek malého rozsahu (VZMR) rok 2020</t>
  </si>
  <si>
    <t xml:space="preserve">                                             CENTRÁLNÍ EVIDENCE VZ MĚSTA ŘÍČANY - ROK 2020</t>
  </si>
  <si>
    <t xml:space="preserve">                                                                                                                             VZ ZAHÁJENÉ V ROCE 2020</t>
  </si>
  <si>
    <t>VZMR 1/2020</t>
  </si>
  <si>
    <t>Projektová dokumentace pro rekonstrukci budov MŠ Srdíčko, Říčany</t>
  </si>
  <si>
    <t>VZMR 2/2020</t>
  </si>
  <si>
    <t>Rámcová smlouva na realizaci vodorovného dopravního značení v Říčanech</t>
  </si>
  <si>
    <t>Klikorková</t>
  </si>
  <si>
    <t>OTS</t>
  </si>
  <si>
    <t>VZMR 3/2020</t>
  </si>
  <si>
    <t>Havelková</t>
  </si>
  <si>
    <t>Opravy komunikací v Říčanech</t>
  </si>
  <si>
    <t>VZ 1/2020</t>
  </si>
  <si>
    <t>VZ 2/2020</t>
  </si>
  <si>
    <t>podlimitní VZ - otevřené řízení</t>
  </si>
  <si>
    <t>Michalovová</t>
  </si>
  <si>
    <t>VZMR 4/2020</t>
  </si>
  <si>
    <t>Penkalová</t>
  </si>
  <si>
    <t>Rekonstrukce propustku v Říčanském lese II</t>
  </si>
  <si>
    <t>VZMR 5/2020</t>
  </si>
  <si>
    <t>fixní cena</t>
  </si>
  <si>
    <t>OI</t>
  </si>
  <si>
    <t xml:space="preserve">Vavřinová </t>
  </si>
  <si>
    <t>OŽP</t>
  </si>
  <si>
    <t>VZMR 6/2020</t>
  </si>
  <si>
    <t>VZMR 7/2020</t>
  </si>
  <si>
    <t>VZMR 8/2020</t>
  </si>
  <si>
    <t>OHS</t>
  </si>
  <si>
    <t>790 000,- Kč</t>
  </si>
  <si>
    <t>VZMR 9/2020</t>
  </si>
  <si>
    <t>Úklid budov městského úřadu v Říčanech</t>
  </si>
  <si>
    <t>VZMR 10/2020</t>
  </si>
  <si>
    <t>Zadržení vody v krajině při správné údržbě turisických a místních komunikací, Říčany</t>
  </si>
  <si>
    <t>VZMR 11/2020</t>
  </si>
  <si>
    <t>Aktualizace manipulačních a provozních řádů rybníků Kuří, Pacov, Jažlovice</t>
  </si>
  <si>
    <t>VZMR 12/2020</t>
  </si>
  <si>
    <t>Nákup miniPC pro město Říčany</t>
  </si>
  <si>
    <t>Oprava dopravního  hřiště, Říčany</t>
  </si>
  <si>
    <t>Výběr trasy – předprojektová příprava pro projekt připojení města Říčany na objekt štolového přivaděče Š4 v Jesenici“</t>
  </si>
  <si>
    <t>WALCO CZ spol s r.o.</t>
  </si>
  <si>
    <t>VZMR 13/2020</t>
  </si>
  <si>
    <t>VZMR 14/2020</t>
  </si>
  <si>
    <t>Zajištění služeb cestovní kanceláře pro studijní pobyt v Anglii</t>
  </si>
  <si>
    <t xml:space="preserve">ZRUŠENO </t>
  </si>
  <si>
    <t>VZMR 15/2020</t>
  </si>
  <si>
    <t>VZMR 16/2020</t>
  </si>
  <si>
    <t xml:space="preserve">Víceúčelové hřiště v Kuří, Kuří u Říčan </t>
  </si>
  <si>
    <t>950 000,- Kč</t>
  </si>
  <si>
    <t>Rámcová smlouva o dílo č. SOD/00127/2020/OTS ze dne 26.2.2020</t>
  </si>
  <si>
    <t xml:space="preserve">Stanislav Bílek Urešova 1386/4,  148 00 Praha 4 - Kunratice              IČO: 14906961
</t>
  </si>
  <si>
    <t>VZMR 17/2020</t>
  </si>
  <si>
    <t>Vybavení MŠ Kuří - Technologie výdejny jídel</t>
  </si>
  <si>
    <t>VZ 3/2020</t>
  </si>
  <si>
    <t>VZ 4/2020</t>
  </si>
  <si>
    <t>ZPŘ</t>
  </si>
  <si>
    <t>Smlouva o dílo č. SOD/00157/2020/OTS ze dne 6.3.2020</t>
  </si>
  <si>
    <t>HERČÍK A KŘÍŽ spol. s r. o., K Hájům 2639/7, 155 00 Praha 5, IČO: 493 56 607</t>
  </si>
  <si>
    <t>/</t>
  </si>
  <si>
    <t>TDI a BOZP - Rekonstrukce areálu FK Říčany</t>
  </si>
  <si>
    <t>250 000,- Kč</t>
  </si>
  <si>
    <t>Rekonstrukce areálu FK Říčany</t>
  </si>
  <si>
    <t>VZMR 18/2020</t>
  </si>
  <si>
    <t>Vavřinová</t>
  </si>
  <si>
    <t>VZMR</t>
  </si>
  <si>
    <t>klikorková</t>
  </si>
  <si>
    <t>VZMR 19/2020</t>
  </si>
  <si>
    <t>Dodávka a instalace nabíjecích stanic v Říčanech</t>
  </si>
  <si>
    <t xml:space="preserve">TOPSOFT JKM spol. s r.o., Jungmannova 1029, 413 01 Roudnice nad Labem , IČ: 25403435 </t>
  </si>
  <si>
    <t>Kupní smlouva č. KS/00221/2020/OIT, podepsaná 9.3.2020</t>
  </si>
  <si>
    <t xml:space="preserve">AUTO JAROV , s.r.o. ,  Osiková 2, 130 00  Praha 3, IČ:  45789584
</t>
  </si>
  <si>
    <t>Kupní smlouva č. KS/00167/2020/OHS, ze dne 2.3.2020</t>
  </si>
  <si>
    <t>VZMR 20/2020</t>
  </si>
  <si>
    <t>Dodávka a instalace hrací sestavy a palisádového plotu na 50. rovnoběžce, Říčany</t>
  </si>
  <si>
    <t>Výsadba Ovocného sadu na 50. rovnoběžce, Říčany</t>
  </si>
  <si>
    <t>VZ 5/2020</t>
  </si>
  <si>
    <t>Nájem zařízení pro měření rychlosti, Říčany II</t>
  </si>
  <si>
    <t xml:space="preserve">Nájem zařízení pro měření rychlosti, Říčany </t>
  </si>
  <si>
    <t>nadlimitní VZ - otevřené řízení</t>
  </si>
  <si>
    <t>ots</t>
  </si>
  <si>
    <t>zrušeno (nesprávně určená výše předpokládané hodnoty VZ)</t>
  </si>
  <si>
    <t>7/2020</t>
  </si>
  <si>
    <t>VZMR 21/2020</t>
  </si>
  <si>
    <t>Dodávka a instalace herních prvků včetně dopadových ploch, MŠ Kuřátko</t>
  </si>
  <si>
    <t>VZMR 22/2020</t>
  </si>
  <si>
    <t>Vybavení MŠ Kuří - Interiéry</t>
  </si>
  <si>
    <t>VZMR 23/2020</t>
  </si>
  <si>
    <t>Oprava budovy Osadního výboru Jažlovice, Říčany</t>
  </si>
  <si>
    <t>VZMR 24/2020</t>
  </si>
  <si>
    <t>Dodávka a instalace herních prvků včetně dopadových ploch, MŠ Kuřátko ii</t>
  </si>
  <si>
    <t>500 000,00 Kč (fixní cena VČETNĚ dph)</t>
  </si>
  <si>
    <t>500 000,00 Kč - fixní cena včetně DPH</t>
  </si>
  <si>
    <t>oi</t>
  </si>
  <si>
    <t>ZRUŠENO</t>
  </si>
  <si>
    <t>HOSS a.s., Pavlíkova 466, 256 01 Benešov, IČO: 26211726</t>
  </si>
  <si>
    <t>Kucik s.r.o., Vodárenská 1915, 272 01 Kladno, IČO: 04204026</t>
  </si>
  <si>
    <t>Ing. Ivo Heman, CSc., Na Vyhlídce 559/8, 664 48 Moravany, IČO: 42588022</t>
  </si>
  <si>
    <t>VZMR 28/2020</t>
  </si>
  <si>
    <t>Solární lampy VO Pacov, Říčany</t>
  </si>
  <si>
    <t>Údržba cyklostezky v Říčanech</t>
  </si>
  <si>
    <t>VZMR 29/2020</t>
  </si>
  <si>
    <t>VZMR 27/2020</t>
  </si>
  <si>
    <t>VZMR 26/2020</t>
  </si>
  <si>
    <t>VZMR 25/2020</t>
  </si>
  <si>
    <t>550000 (fixní včetně DPH)</t>
  </si>
  <si>
    <t>OIT</t>
  </si>
  <si>
    <t>VZMR 30/2020</t>
  </si>
  <si>
    <t>330 000,-</t>
  </si>
  <si>
    <t>VZMR 31/2020</t>
  </si>
  <si>
    <t>Inventarizace dřevin na území města Říčany</t>
  </si>
  <si>
    <t>VZMR 32/2020</t>
  </si>
  <si>
    <t>Oprava povrchu ulice na Kavčí Skále, Říčany</t>
  </si>
  <si>
    <t>Oprava budovy Osadního výboru Jažlovice, Říčany II.</t>
  </si>
  <si>
    <t>VZMR 33/2020</t>
  </si>
  <si>
    <t xml:space="preserve">Revitalizace zeleně okolo rybníka v Pacově, Říčany </t>
  </si>
  <si>
    <t>VZMR 34/2020</t>
  </si>
  <si>
    <t>VZMR 35/2020</t>
  </si>
  <si>
    <t>VZ 6/2020</t>
  </si>
  <si>
    <t>Obnovení bezbariérového přístupu k podchodu trati Praha - Benešov</t>
  </si>
  <si>
    <t>oks</t>
  </si>
  <si>
    <t>VZ 7/2020</t>
  </si>
  <si>
    <t>VZMR 36/2020</t>
  </si>
  <si>
    <t>VZMR 37/2020</t>
  </si>
  <si>
    <t>Aktualizace územně analytických podkladů ORP Říčany 2020</t>
  </si>
  <si>
    <t>OÚPRR</t>
  </si>
  <si>
    <t>VZ 8/2020</t>
  </si>
  <si>
    <t>VZ 9/2020</t>
  </si>
  <si>
    <t>Přemístění elektronické úřední desky a oprava fasády čp. 83 Masarykovo nám., Říčany</t>
  </si>
  <si>
    <t>VZMR 38/2020</t>
  </si>
  <si>
    <t>VZMR 39/2020</t>
  </si>
  <si>
    <t>Propojení komunikace Dukelská Táborská, Říčany</t>
  </si>
  <si>
    <t>VZ 10/2020</t>
  </si>
  <si>
    <t>Badatelská zahrada při ZŠ U Lesa, Říčany</t>
  </si>
  <si>
    <t>VZMR 40/2020</t>
  </si>
  <si>
    <t>ZRUŠENO  - účastník odstoupil</t>
  </si>
  <si>
    <t>Příkazní smlouva č. PŘS/00502/2020/OIÚ ze dne 25. 6. 2020</t>
  </si>
  <si>
    <t>Velvoda spol. s r. o., Kostelní 364/28, 170 00 Praha 7, IČ:61504815</t>
  </si>
  <si>
    <t>Zrušeno</t>
  </si>
  <si>
    <t xml:space="preserve">VODNÍ DÍLA – TBD a.s. , Hybernská 1617/40, 110 00 – Praha 1 – Nové Město , IČO: 49241648 </t>
  </si>
  <si>
    <t>Smlouva o dílo č. SOD/00246/2020/OTS podepsaná k 31.3.2020</t>
  </si>
  <si>
    <t>61 000,- Kč</t>
  </si>
  <si>
    <t xml:space="preserve">KUPNÍ SMLOUVA č. KS/00268/2020/OIÚ podepsaná k </t>
  </si>
  <si>
    <t xml:space="preserve">GASTRO Klimatech s.r.o. , Chebská 270/85, Karlovy Vary , IČO:25228803 </t>
  </si>
  <si>
    <t>Realm Group, K Hájovně 753/9, Praha 4, 142 00, IČO: 45270945</t>
  </si>
  <si>
    <t>Smlouva o dílo č. SOD/00371/2020/OTS ze dne 20.4.2020</t>
  </si>
  <si>
    <t xml:space="preserve"> 788 279,- </t>
  </si>
  <si>
    <t>Yggdrasilmont, Truhlářská 1520/23, 110 00  Praha 1, IČO: 03593819</t>
  </si>
  <si>
    <t>Smlouva o dílo č. SOD/00476/2020/OHS ze dne 28.5.2020</t>
  </si>
  <si>
    <t>660 000,-</t>
  </si>
  <si>
    <t>ELEXIM, Riegrovo nám. 179/14, 767 01  Kroměříž, IČO: 25565044</t>
  </si>
  <si>
    <t xml:space="preserve">122 862,96 </t>
  </si>
  <si>
    <t>Kupní smlouva č. KS/00422/2020/OIÚ ze dne 2020 12.5.2020</t>
  </si>
  <si>
    <t>VZMR 41/2020</t>
  </si>
  <si>
    <t>Zajištění licení Microsoft</t>
  </si>
  <si>
    <t>VZMR 42/2020</t>
  </si>
  <si>
    <t>TDS a BOZP na akci "Obnovení bezbariérového přístupu k podchodu trati Praha - Benešov "</t>
  </si>
  <si>
    <t>Smlouva o dílo SOD/00065/2020/OŽP</t>
  </si>
  <si>
    <t>Smlouva o dílo  č. SOD/00423/2020/OIÚ</t>
  </si>
  <si>
    <t>Vodohospodářský rozvoj a výstavba a.s. Nábřežní 90/4, 150 56 Praha 5, IČO: 47116901</t>
  </si>
  <si>
    <t>Výstavba cyklostezky v ulici Kamenicka II</t>
  </si>
  <si>
    <t>Smlouva o dílo č. SOD/00612/2020/OIÚ ze dne 9.7.2020</t>
  </si>
  <si>
    <t>Street s.r.o., Srbova 360/1, 180 00 Praha 8, IČO: 24663310</t>
  </si>
  <si>
    <t>Jindřich Kotek, Vltavská 823/24, 251 01 Říčany, IČO: 12232602</t>
  </si>
  <si>
    <t xml:space="preserve">TRIO interiér, s.r.o., Kokořínská 3815, 276 01 Mělník IČO: 25084585
</t>
  </si>
  <si>
    <t>Kupní smlouva č. KS/00512/2020/OIÚ ze dne 10.6.2020</t>
  </si>
  <si>
    <t>Smlouva o dílo č. SOS/00577/OIÚ ze dne 13.7.2020</t>
  </si>
  <si>
    <t xml:space="preserve">Yggdrasilmont, s.r.o.,   Truhlářská 1520/23, 110 00 Praha 1, IČO: 03593819
</t>
  </si>
  <si>
    <t>Smlouva o dílo č. SOD/00580/2020/OIÚ ze dne 8.7.2020</t>
  </si>
  <si>
    <t>463 531,00 Kč</t>
  </si>
  <si>
    <t>Marko Plus s.r.o., Maroldova 11, 140 00 Praha 4, IČO: 25060708</t>
  </si>
  <si>
    <t>Smlouva o dílo č. SOD/00598/2020/OTS ze dne 29.7.2020</t>
  </si>
  <si>
    <t xml:space="preserve">JPR Realizace s.r.o., Rybná 716/24, Staré Město, 110 00 Praha 1 , IČO: 05774063 </t>
  </si>
  <si>
    <t>VZMR 43/2020</t>
  </si>
  <si>
    <t>VZMR 44/2020</t>
  </si>
  <si>
    <t>Telekomunikační služby - mobilní tarify, Říčany</t>
  </si>
  <si>
    <t>VZMR 45/2020</t>
  </si>
  <si>
    <t xml:space="preserve">Údržba cyklostezky v Říčanech II. </t>
  </si>
  <si>
    <t>VZ 11/2020</t>
  </si>
  <si>
    <t>Obnovení bezbariérového přístupu k podchodu trati Praha - Benešov II.</t>
  </si>
  <si>
    <t>VZMR 46/2020</t>
  </si>
  <si>
    <t>VZMR 47/2020</t>
  </si>
  <si>
    <t>VZMR 48/2020</t>
  </si>
  <si>
    <t xml:space="preserve">
Realizace zapuštěných a výklopných energetických rozvaděčů - Říčany
</t>
  </si>
  <si>
    <t>Bude se vyhlašovat v roce 2021</t>
  </si>
  <si>
    <t>VZMR 49/20250</t>
  </si>
  <si>
    <t>VZMR 50/2020</t>
  </si>
  <si>
    <t>VZMR 51/2020</t>
  </si>
  <si>
    <t>Chodníky Mánesova a Olšany</t>
  </si>
  <si>
    <t>Rámcová smlouva o dílo č. SOD/00163/2020/OTS ze dne 26.2.2020</t>
  </si>
  <si>
    <t>VIATEX, spol.s.r.o., Belgická 4855, 466 05 Jablonec nad Nisou, IČO: 62740539</t>
  </si>
  <si>
    <t>Smlouva o dílo SOD/00396/2020/OIÚ ze dne 25.5.2020</t>
  </si>
  <si>
    <t>Pražská plynárenská a.s., Národní 37/38, 110 00 Praha 1, IČO: 60193492</t>
  </si>
  <si>
    <t>Závěrkový list KBP ze dne 21.7.2020</t>
  </si>
  <si>
    <t>ohs</t>
  </si>
  <si>
    <t>Alpiq Retail CZ s.r.o., Jungmannova 26/15, Nové Město, 110 00 Praha 1, IČO: 08183929</t>
  </si>
  <si>
    <t>jednací řízení bez uveřejnění</t>
  </si>
  <si>
    <t>Smlouva o dílo</t>
  </si>
  <si>
    <t>Příkazní smlouva</t>
  </si>
  <si>
    <t>VZMR 52/2020</t>
  </si>
  <si>
    <t>Oprava komunikace Domácí, Říčany</t>
  </si>
  <si>
    <t>VZMR 53/2020</t>
  </si>
  <si>
    <t xml:space="preserve"> Oprava chodníku V Chobotě, Říčany</t>
  </si>
  <si>
    <t>VZ 12/2020</t>
  </si>
  <si>
    <t>VZ 13/2020</t>
  </si>
  <si>
    <t>Rekonstrukce ulice Nedbalova</t>
  </si>
  <si>
    <t>VZMR 54/2020</t>
  </si>
  <si>
    <t>smlouva č. SOD/00787/2020/OTS ze dne 22.9.2020</t>
  </si>
  <si>
    <t>Robcik Services s.r.o., Jandova 10/3, 190 00  Praha 9, IČ: 04080769</t>
  </si>
  <si>
    <t>F.F.T., s.r.o. Černokostelecká 526, 251 01  Říčany, IČO: 26139189</t>
  </si>
  <si>
    <t>Dodávka stromů pro město Říčany</t>
  </si>
  <si>
    <t>VZ 14/2020</t>
  </si>
  <si>
    <t>Rekonstrukce komunikace Bílá vč. inženýrských sítí, Říčany</t>
  </si>
  <si>
    <t>VZ 15/2020</t>
  </si>
  <si>
    <t>Výsadba krajinné zeleně Říčany – IV. etapa</t>
  </si>
  <si>
    <t>nadlimitní VZ OŘ</t>
  </si>
  <si>
    <t>Javůrková/Michalovová</t>
  </si>
  <si>
    <t>VZMR 55/2020</t>
  </si>
  <si>
    <t>Parkoviště U Václava, Říčany</t>
  </si>
  <si>
    <t>VZMR 56/2020</t>
  </si>
  <si>
    <t>Rekonstrukce komunikace Výhledová k.ú. Pacov u Říčany</t>
  </si>
  <si>
    <t>Smlouva o dílo č. SOD/00662/2020/OIÚ ze dne 18.8.2020</t>
  </si>
  <si>
    <t>ZATÍM NEVYHLÁŠENO</t>
  </si>
  <si>
    <t>podlimitní otevřené</t>
  </si>
  <si>
    <t>smlouva o nájmu NS/555/2020/OTS</t>
  </si>
  <si>
    <t>Konsorcium AŽD-CAMEA – Nájem zařízení MUR,AŽD Praha s.r.o., Žirovnická 3146/2, Záběhlice, 106 00 Praha10 IČ: 48029483 a
CAMEA Technology, a.s., Kořenského 1664/25, Řečkovice, 621 00 Brno, IČ: 062308</t>
  </si>
  <si>
    <t>PŘS/00885/2020/OIÚ</t>
  </si>
  <si>
    <t>Project Management Service s.r.o.,Lékařská 291/6, 150 00 Praha 5, IČ 27216047</t>
  </si>
  <si>
    <t>10 165 578,79 včetně DPH</t>
  </si>
  <si>
    <t>ZLÍNSTAV a.s., Bartošova 5532, 760 01 Zlín IČO: 283 15 669</t>
  </si>
  <si>
    <t>Smlouva o dílo SOD 00630/2020/OIÚ ze dne 21.7.2020</t>
  </si>
  <si>
    <t>2020-2021</t>
  </si>
  <si>
    <t>Rámcová dohoda č. OS/00888/2020/OIT ze dne 21.10.2020</t>
  </si>
  <si>
    <t>O2 Czech Republic a.s. Za Brumlovkou 266/2 , Praha 4 Michle 140 22, IČO: 60193336</t>
  </si>
  <si>
    <t>Smlouva o dílo č. SOD/00839/2020/OTS ze dne 19.10. 2020</t>
  </si>
  <si>
    <t>Smlouva o dílo č. SOD 00899/2020/OTS ze dne 27.10.2020</t>
  </si>
  <si>
    <t xml:space="preserve">Ročestav s.r.o., Cyrila Boudy 1444, 272 01 Kladno IČO: 02158035    </t>
  </si>
  <si>
    <t>VZMR 57/2020</t>
  </si>
  <si>
    <t>VZMR 58/2020</t>
  </si>
  <si>
    <t>VZMR 59/2020</t>
  </si>
  <si>
    <t>Parkoviště U Václava, Říčany II.</t>
  </si>
  <si>
    <t>VZMR 60/2020</t>
  </si>
  <si>
    <t>Smlouva o dílo č. SOD/00861/2020/OIÚ ze dne 29.10.2020</t>
  </si>
  <si>
    <t>VZMR 61/2020</t>
  </si>
  <si>
    <t xml:space="preserve">Rámcová smlouva na dodávky výpočetní techniky </t>
  </si>
  <si>
    <t>Kupní smlouva č. KS/00900/2020/OTS z 3. 11. 2020</t>
  </si>
  <si>
    <t>AUTO JAROV , s.r.o. ,  Osiková 2, 130 00  Praha 3, IČ:  45789584</t>
  </si>
  <si>
    <t>VZMR 62/2020</t>
  </si>
  <si>
    <t>VZMR 63/2020</t>
  </si>
  <si>
    <t>VZMR 64/2020</t>
  </si>
  <si>
    <t>Výstavba chodníku v ulici Květná, Říčany - Kuří</t>
  </si>
  <si>
    <t>VZMR 65/2020</t>
  </si>
  <si>
    <t>Oprava a odbahnění rybníků Jažlovice</t>
  </si>
  <si>
    <t>C SYSTEM CZ, a.s., Otakara Ševčíka 840/10, 636 00 Brno - Židenice, IČ: 27675645</t>
  </si>
  <si>
    <t>kupní smlouva č.  Ze dne 7. 10.2020</t>
  </si>
  <si>
    <t>Hlavínová</t>
  </si>
  <si>
    <t>pevná cena 500 000,- včetně DPH</t>
  </si>
  <si>
    <t>Rámcová smlouva č. OS/01069/2020/OIT, ze dne: 7.12.2020</t>
  </si>
  <si>
    <t>HES stavební s.r.o., Zelený pruh 95/97, 140 00 Praha 4, IČO: 28143213</t>
  </si>
  <si>
    <t>Smlouva o dílo č. SOD/01006/2020/OIÚ ze dne 27.11.2020</t>
  </si>
  <si>
    <t>smlouva o dílo č. SOD/01013/2020/OHS ze dne 1.12.2020</t>
  </si>
  <si>
    <t>MDP GEO s.r.o., Masarykova 202, 763 26 Luhačovice, IČO: 255 88 303</t>
  </si>
  <si>
    <t>VZMR 66/2020</t>
  </si>
  <si>
    <t>Projektová dokumentace pro Parkoviště Olivova, Říčany</t>
  </si>
  <si>
    <t>VZMR 67/2020</t>
  </si>
  <si>
    <t xml:space="preserve">PD  Dostavba vodovodu Pacov včetně přípojek </t>
  </si>
  <si>
    <t>Kupní smlouva KS/01014/2020/OHS ze dne 19.11.2020</t>
  </si>
  <si>
    <t>10.12.2020</t>
  </si>
  <si>
    <t>Smlouva o dílo č. SOD/01058/2020 ze dne 9.12.2020</t>
  </si>
  <si>
    <t xml:space="preserve">Realizace zapuštěných a výklopných energetických rozvaděčů - Říčany II.
</t>
  </si>
  <si>
    <t>Smlouva o dílo č. SOD/01059/2020 ze dne 14.12.2020</t>
  </si>
  <si>
    <t>J.K.Elektro s.r.o., Dvorecké náměstí 762/6, 147 00 Praha 4, IČO: 48112569</t>
  </si>
  <si>
    <t>VZMR 68/2020</t>
  </si>
  <si>
    <t>Zpracování lesního hospodářského plánu pro Městské lesy Říčany</t>
  </si>
  <si>
    <t>REMIUMA s.r.o., Holečkova 789/49, 15000 Praha IČ: 24261670</t>
  </si>
  <si>
    <t>VZMR 8/2021 - v roce 2020 nebylo vyhlášeno</t>
  </si>
  <si>
    <t>Příkazní smlouva č.PŘS/00988/2020/OIÚ ze dne 19.11.2020</t>
  </si>
  <si>
    <t>NDCON s.r.o., Zlatnická 10/1582, 110 00 Praha 1, IČ: 64939511</t>
  </si>
  <si>
    <t>zrušeno</t>
  </si>
  <si>
    <t>Smlouva o dílo č. SOD/000002/2021/OIÚ ze dne 13.1.2021</t>
  </si>
  <si>
    <t>Raeder &amp; Falge s.r.o., Přívozní 114/2, 41002 Lovosice, IČ: 28714989</t>
  </si>
  <si>
    <t>Smlouva o dílo SOD 00052/2021/OIÚ ze dne 9.12.2021</t>
  </si>
  <si>
    <t>FK Bau a.s., Františka Diviše 386/29, 104 00 Praha 10 - Uhříněves, IČ: 265 03 468</t>
  </si>
  <si>
    <t>nevyhlášeno</t>
  </si>
  <si>
    <t>od 10/2020</t>
  </si>
  <si>
    <t>od 7/2021</t>
  </si>
  <si>
    <t>od 9/2020</t>
  </si>
  <si>
    <t>Pojišťovna VZP, a.s.Ke Štvanici 656/3, 186 00 Praha 8 – Karlín, IČO: 27116913</t>
  </si>
  <si>
    <t>OF</t>
  </si>
  <si>
    <t>Pojistná smlouva/ 1200169905</t>
  </si>
  <si>
    <r>
      <t>ATLAS consulting spol s r.o.</t>
    </r>
    <r>
      <rPr>
        <b/>
        <i/>
        <sz val="11"/>
        <color indexed="8"/>
        <rFont val="Calibri"/>
        <family val="2"/>
        <charset val="238"/>
      </rPr>
      <t>, Výstavní 292/13, 702 00 Moravská Ostrava IČO: 46758706</t>
    </r>
  </si>
  <si>
    <t>smlouva o poskytnutí služeb/OS/0111/2020/OIT ze dne 16.12.2020</t>
  </si>
  <si>
    <t>Smlouva o dílo SOD/01142/2021/OŽP ze dne 19.1.2021</t>
  </si>
  <si>
    <t>Lesprojekt Stará Boleslav, s.r.o., Šarochova 1328, 250 02 Brandýs nad Labem - Stará Boleslav, IČO: 25065602</t>
  </si>
  <si>
    <t>Smlouva o dílo č. SOD/00041/2021/OiÚ ze dne 15.2.2021</t>
  </si>
  <si>
    <t>Artender, s.r.o., Nádražní 37, 281 51 Velký Osek, IČO: 24190853</t>
  </si>
  <si>
    <t>Smlouva o dílo č. SOD/00003/2021/OIÚ ze dne 2.1.2021</t>
  </si>
  <si>
    <t xml:space="preserve">HB Golf s.r.o., Knyk 40, 580 01 Havlíčkův Brod </t>
  </si>
  <si>
    <t>SOD/01108/202/OŽP ze dne 21. 12. 2020</t>
  </si>
  <si>
    <t xml:space="preserve">Smlouva o dílo č. SOD/01057/2020 ze dne 11.1.2021 </t>
  </si>
  <si>
    <t xml:space="preserve">Čištění dešťových vpustí a dodávky mříží a košů dešťových vpustí v Říčanech </t>
  </si>
  <si>
    <t>Elektromobily pro město Říčany II.</t>
  </si>
  <si>
    <t>Výstavba mateřská školy Větrník, Říčany</t>
  </si>
  <si>
    <t>Altán u mlýnského rybníka, Říčany</t>
  </si>
  <si>
    <t>Elektronické označníky, Říčany</t>
  </si>
  <si>
    <t>Technický dozor stavebníka a koordinátor BOZP na investiční akci "Mateřská škola Větrník, Říčany"</t>
  </si>
  <si>
    <t>Oprava chodníku v ulici Olivova, Říčany</t>
  </si>
  <si>
    <t>Nákup licence Microsoft Exchange Server 2019 Standard a licencí pro klienty Standard CAL 2019</t>
  </si>
  <si>
    <t>Výstavba cyklostezky v ulici Kamenická, Říčany</t>
  </si>
  <si>
    <t>Zpevněné plochy pro stání separovaného odpadu, Říčany</t>
  </si>
  <si>
    <t>TDS BOZP a dotační management pro stavbu ZŠ na Komenského náměstí, Říčany</t>
  </si>
  <si>
    <t xml:space="preserve">Oprava povrchu komunikace na Kavčí Skále, Říčany II. </t>
  </si>
  <si>
    <t>Sdružené dodávky elektrické energie pro město Říčany a jeho příspěvkové organizace</t>
  </si>
  <si>
    <t>Sdružené dodávky zemního plynu pro město Říčany a jeho příspěvkové organizace</t>
  </si>
  <si>
    <t>Stání separovaného odpadu – zámečnické konstrukce, Říčany</t>
  </si>
  <si>
    <t>Oprava komunikace Jizerská, Říčany</t>
  </si>
  <si>
    <t>Altán u mlýnského rybníka II., Říčany</t>
  </si>
  <si>
    <t>Napojení chodníků v ulici Za Větrníkem a Černokostelecká, Říčany</t>
  </si>
  <si>
    <t>Oprava komunikace Jizerská II., Říčany</t>
  </si>
  <si>
    <t>Elektrovozidlo pro město Říčany</t>
  </si>
  <si>
    <t>Pasport budov objektu nemocnice Říčany</t>
  </si>
  <si>
    <t>Kolektivní pojištění odpovědnosti při výkonu povolání, Říčany</t>
  </si>
  <si>
    <t>Systém právních informací, Říčany</t>
  </si>
  <si>
    <t>Základní škola na Komenského náměstí, Říčany</t>
  </si>
  <si>
    <t>Zpracování lesních hospodářských osnov LHO Říčany - zařizovací obvod Zbraslav</t>
  </si>
  <si>
    <t>Zadržení vody v krajině při vhodné úpravě lesních cest, Říčany</t>
  </si>
  <si>
    <t>dle skutečného plnění</t>
  </si>
  <si>
    <t>dle objednávek</t>
  </si>
  <si>
    <t>Smlouva o dílo č. SOD/01015/2020/OIÚ ze dne 10.12.2020</t>
  </si>
  <si>
    <t>WALCO CZ spol. s.r.o., Dobronická 1256,148 00 Praha 4, IČ: 25640623</t>
  </si>
  <si>
    <t>Smlouva o dílo č. SOD/01011/2020/OTS ze dne 25.11.2020</t>
  </si>
  <si>
    <t>COLAS CZ, a.s., Rubeška 215/1, 190 00 Praha 9, IČ: 26177005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</si>
</sst>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Kč&quot;;[Red]\-#,##0\ &quot;Kč&quot;"/>
    <numFmt numFmtId="8" formatCode="#,##0.00\ &quot;Kč&quot;;[Red]\-#,##0.00\ &quot;Kč&quot;"/>
    <numFmt numFmtId="164" formatCode="?/????"/>
    <numFmt numFmtId="165" formatCode="#,##0.00\ &quot;Kč&quot;"/>
  </numFmts>
  <fonts count="39" x14ac:knownFonts="1"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sz val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color indexed="8"/>
      <name val="Calibri"/>
      <family val="2"/>
      <charset val="238"/>
    </font>
    <font>
      <b/>
      <sz val="14"/>
      <name val="Arial"/>
      <family val="2"/>
      <charset val="238"/>
    </font>
    <font>
      <b/>
      <sz val="11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8"/>
      <name val="Calibri"/>
      <family val="2"/>
      <charset val="238"/>
    </font>
    <font>
      <b/>
      <sz val="11"/>
      <color theme="1" tint="0.499984740745262"/>
      <name val="Calibri"/>
      <family val="2"/>
      <charset val="238"/>
    </font>
    <font>
      <b/>
      <sz val="8"/>
      <color theme="1" tint="0.499984740745262"/>
      <name val="Arial"/>
      <family val="2"/>
      <charset val="238"/>
    </font>
    <font>
      <sz val="11"/>
      <color theme="1" tint="0.499984740745262"/>
      <name val="Calibri"/>
      <family val="2"/>
      <charset val="238"/>
    </font>
    <font>
      <sz val="9"/>
      <color theme="1" tint="0.499984740745262"/>
      <name val="Calibri"/>
      <family val="2"/>
      <charset val="238"/>
    </font>
    <font>
      <b/>
      <sz val="11"/>
      <color theme="1" tint="0.499984740745262"/>
      <name val="Calibri"/>
      <family val="2"/>
      <charset val="238"/>
      <scheme val="minor"/>
    </font>
    <font>
      <b/>
      <sz val="10"/>
      <color theme="1" tint="0.499984740745262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i/>
      <sz val="11"/>
      <color rgb="FF000000"/>
      <name val="Calibri"/>
      <family val="2"/>
      <charset val="238"/>
    </font>
    <font>
      <b/>
      <sz val="9"/>
      <color theme="1" tint="0.499984740745262"/>
      <name val="Calibri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  <bgColor indexed="24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24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4"/>
        <bgColor indexed="22"/>
      </patternFill>
    </fill>
    <fill>
      <patternFill patternType="solid">
        <fgColor indexed="50"/>
        <bgColor indexed="41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00B0F0"/>
        <bgColor indexed="22"/>
      </patternFill>
    </fill>
    <fill>
      <patternFill patternType="solid">
        <fgColor rgb="FFFFC000"/>
        <bgColor indexed="41"/>
      </patternFill>
    </fill>
  </fills>
  <borders count="30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43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0" borderId="1" applyNumberFormat="0" applyFill="0" applyAlignment="0" applyProtection="0"/>
    <xf numFmtId="0" fontId="3" fillId="3" borderId="0" applyNumberFormat="0" applyBorder="0" applyAlignment="0" applyProtection="0"/>
    <xf numFmtId="0" fontId="4" fillId="16" borderId="2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10" fillId="0" borderId="0"/>
    <xf numFmtId="0" fontId="20" fillId="18" borderId="6" applyNumberFormat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</cellStyleXfs>
  <cellXfs count="151">
    <xf numFmtId="0" fontId="0" fillId="0" borderId="0" xfId="0"/>
    <xf numFmtId="0" fontId="24" fillId="26" borderId="10" xfId="0" applyFont="1" applyFill="1" applyBorder="1" applyAlignment="1">
      <alignment horizontal="left" vertical="center" wrapText="1"/>
    </xf>
    <xf numFmtId="0" fontId="0" fillId="0" borderId="13" xfId="0" applyBorder="1"/>
    <xf numFmtId="49" fontId="2" fillId="27" borderId="10" xfId="0" applyNumberFormat="1" applyFont="1" applyFill="1" applyBorder="1" applyAlignment="1">
      <alignment horizontal="left" vertical="center"/>
    </xf>
    <xf numFmtId="0" fontId="0" fillId="0" borderId="15" xfId="0" applyBorder="1"/>
    <xf numFmtId="0" fontId="0" fillId="0" borderId="10" xfId="0" applyBorder="1" applyAlignment="1">
      <alignment wrapText="1"/>
    </xf>
    <xf numFmtId="0" fontId="0" fillId="0" borderId="10" xfId="0" applyBorder="1"/>
    <xf numFmtId="165" fontId="2" fillId="26" borderId="10" xfId="0" applyNumberFormat="1" applyFont="1" applyFill="1" applyBorder="1" applyAlignment="1">
      <alignment horizontal="center" vertical="center" wrapText="1"/>
    </xf>
    <xf numFmtId="49" fontId="2" fillId="27" borderId="10" xfId="0" applyNumberFormat="1" applyFont="1" applyFill="1" applyBorder="1" applyAlignment="1">
      <alignment horizontal="center" vertical="center"/>
    </xf>
    <xf numFmtId="0" fontId="0" fillId="0" borderId="16" xfId="0" applyBorder="1"/>
    <xf numFmtId="17" fontId="2" fillId="24" borderId="10" xfId="0" applyNumberFormat="1" applyFont="1" applyFill="1" applyBorder="1" applyAlignment="1">
      <alignment horizontal="center" vertical="center" wrapText="1"/>
    </xf>
    <xf numFmtId="49" fontId="22" fillId="25" borderId="10" xfId="28" applyNumberFormat="1" applyFont="1" applyFill="1" applyBorder="1" applyAlignment="1">
      <alignment horizontal="center" vertical="center" wrapText="1"/>
    </xf>
    <xf numFmtId="0" fontId="21" fillId="0" borderId="10" xfId="28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vertical="center" wrapText="1"/>
    </xf>
    <xf numFmtId="0" fontId="19" fillId="0" borderId="10" xfId="28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4" fillId="26" borderId="10" xfId="0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Border="1"/>
    <xf numFmtId="0" fontId="2" fillId="0" borderId="0" xfId="0" applyFont="1"/>
    <xf numFmtId="49" fontId="2" fillId="0" borderId="10" xfId="0" applyNumberFormat="1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0" fontId="19" fillId="29" borderId="22" xfId="28" applyFont="1" applyFill="1" applyBorder="1" applyAlignment="1">
      <alignment horizontal="center" vertical="center" wrapText="1"/>
    </xf>
    <xf numFmtId="0" fontId="19" fillId="29" borderId="11" xfId="28" applyFont="1" applyFill="1" applyBorder="1" applyAlignment="1">
      <alignment horizontal="center" vertical="center" wrapText="1"/>
    </xf>
    <xf numFmtId="0" fontId="19" fillId="29" borderId="23" xfId="28" applyFont="1" applyFill="1" applyBorder="1" applyAlignment="1">
      <alignment horizontal="center" vertical="center" wrapText="1"/>
    </xf>
    <xf numFmtId="0" fontId="21" fillId="0" borderId="10" xfId="28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49" fontId="19" fillId="0" borderId="10" xfId="28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3" fillId="0" borderId="10" xfId="28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/>
    </xf>
    <xf numFmtId="4" fontId="23" fillId="0" borderId="10" xfId="28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3" fontId="2" fillId="0" borderId="10" xfId="0" applyNumberFormat="1" applyFont="1" applyBorder="1" applyAlignment="1">
      <alignment horizontal="center" vertical="center"/>
    </xf>
    <xf numFmtId="49" fontId="2" fillId="27" borderId="24" xfId="0" applyNumberFormat="1" applyFont="1" applyFill="1" applyBorder="1" applyAlignment="1">
      <alignment vertical="center"/>
    </xf>
    <xf numFmtId="0" fontId="21" fillId="0" borderId="24" xfId="28" applyFont="1" applyBorder="1" applyAlignment="1">
      <alignment vertical="center" wrapText="1"/>
    </xf>
    <xf numFmtId="0" fontId="24" fillId="26" borderId="24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1" fillId="0" borderId="25" xfId="28" applyFont="1" applyBorder="1" applyAlignment="1">
      <alignment horizontal="left" vertical="center" wrapText="1"/>
    </xf>
    <xf numFmtId="164" fontId="2" fillId="0" borderId="25" xfId="0" applyNumberFormat="1" applyFont="1" applyBorder="1" applyAlignment="1">
      <alignment horizontal="center" vertical="center" wrapText="1"/>
    </xf>
    <xf numFmtId="14" fontId="2" fillId="0" borderId="0" xfId="0" applyNumberFormat="1" applyFont="1"/>
    <xf numFmtId="14" fontId="0" fillId="0" borderId="10" xfId="0" applyNumberFormat="1" applyBorder="1" applyAlignment="1">
      <alignment wrapText="1"/>
    </xf>
    <xf numFmtId="164" fontId="2" fillId="0" borderId="21" xfId="0" applyNumberFormat="1" applyFont="1" applyBorder="1" applyAlignment="1">
      <alignment vertical="center" wrapText="1"/>
    </xf>
    <xf numFmtId="49" fontId="27" fillId="25" borderId="10" xfId="28" applyNumberFormat="1" applyFont="1" applyFill="1" applyBorder="1" applyAlignment="1">
      <alignment horizontal="center" vertical="center" wrapText="1"/>
    </xf>
    <xf numFmtId="49" fontId="26" fillId="27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25" xfId="0" applyNumberFormat="1" applyFont="1" applyBorder="1" applyAlignment="1">
      <alignment vertical="center" wrapText="1"/>
    </xf>
    <xf numFmtId="164" fontId="2" fillId="0" borderId="19" xfId="0" applyNumberFormat="1" applyFont="1" applyBorder="1" applyAlignment="1">
      <alignment vertical="center" wrapText="1"/>
    </xf>
    <xf numFmtId="0" fontId="2" fillId="0" borderId="0" xfId="0" applyFont="1" applyAlignment="1">
      <alignment wrapText="1"/>
    </xf>
    <xf numFmtId="6" fontId="2" fillId="0" borderId="0" xfId="0" applyNumberFormat="1" applyFont="1" applyAlignment="1">
      <alignment horizontal="center"/>
    </xf>
    <xf numFmtId="8" fontId="2" fillId="0" borderId="20" xfId="0" applyNumberFormat="1" applyFont="1" applyBorder="1" applyAlignment="1">
      <alignment vertical="center" wrapText="1"/>
    </xf>
    <xf numFmtId="164" fontId="2" fillId="0" borderId="24" xfId="0" applyNumberFormat="1" applyFont="1" applyBorder="1" applyAlignment="1">
      <alignment horizontal="center" vertical="center" wrapText="1"/>
    </xf>
    <xf numFmtId="4" fontId="2" fillId="0" borderId="25" xfId="0" applyNumberFormat="1" applyFont="1" applyBorder="1" applyAlignment="1">
      <alignment horizontal="center" vertical="center" wrapText="1"/>
    </xf>
    <xf numFmtId="0" fontId="23" fillId="0" borderId="25" xfId="28" applyFont="1" applyBorder="1" applyAlignment="1">
      <alignment horizontal="center" vertical="center" wrapText="1"/>
    </xf>
    <xf numFmtId="164" fontId="2" fillId="0" borderId="25" xfId="0" applyNumberFormat="1" applyFont="1" applyBorder="1" applyAlignment="1">
      <alignment vertical="center"/>
    </xf>
    <xf numFmtId="8" fontId="2" fillId="0" borderId="25" xfId="0" applyNumberFormat="1" applyFont="1" applyBorder="1" applyAlignment="1">
      <alignment vertical="center" wrapText="1"/>
    </xf>
    <xf numFmtId="0" fontId="26" fillId="0" borderId="0" xfId="0" applyFont="1" applyAlignment="1">
      <alignment horizontal="left" vertical="center" wrapText="1"/>
    </xf>
    <xf numFmtId="49" fontId="29" fillId="27" borderId="10" xfId="0" applyNumberFormat="1" applyFont="1" applyFill="1" applyBorder="1" applyAlignment="1">
      <alignment horizontal="center" vertical="center"/>
    </xf>
    <xf numFmtId="164" fontId="29" fillId="0" borderId="10" xfId="0" applyNumberFormat="1" applyFont="1" applyBorder="1" applyAlignment="1">
      <alignment horizontal="center" vertical="center" wrapText="1"/>
    </xf>
    <xf numFmtId="3" fontId="29" fillId="0" borderId="10" xfId="0" applyNumberFormat="1" applyFont="1" applyBorder="1" applyAlignment="1">
      <alignment horizontal="center" vertical="center" wrapText="1"/>
    </xf>
    <xf numFmtId="49" fontId="30" fillId="0" borderId="10" xfId="28" applyNumberFormat="1" applyFont="1" applyBorder="1" applyAlignment="1">
      <alignment horizontal="center" vertical="center" wrapText="1"/>
    </xf>
    <xf numFmtId="0" fontId="30" fillId="0" borderId="10" xfId="28" applyFont="1" applyBorder="1" applyAlignment="1">
      <alignment horizontal="center" vertical="center" wrapText="1"/>
    </xf>
    <xf numFmtId="0" fontId="32" fillId="26" borderId="10" xfId="0" applyFont="1" applyFill="1" applyBorder="1" applyAlignment="1">
      <alignment horizontal="left" vertical="center" wrapText="1"/>
    </xf>
    <xf numFmtId="14" fontId="31" fillId="0" borderId="10" xfId="0" applyNumberFormat="1" applyFont="1" applyBorder="1"/>
    <xf numFmtId="0" fontId="33" fillId="0" borderId="10" xfId="28" applyFont="1" applyBorder="1" applyAlignment="1">
      <alignment horizontal="left" vertical="center" wrapText="1"/>
    </xf>
    <xf numFmtId="49" fontId="34" fillId="25" borderId="10" xfId="28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wrapText="1"/>
    </xf>
    <xf numFmtId="164" fontId="29" fillId="0" borderId="25" xfId="0" applyNumberFormat="1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0" fontId="29" fillId="24" borderId="25" xfId="0" applyFont="1" applyFill="1" applyBorder="1" applyAlignment="1">
      <alignment horizontal="center" vertical="center" wrapText="1"/>
    </xf>
    <xf numFmtId="165" fontId="29" fillId="26" borderId="25" xfId="0" applyNumberFormat="1" applyFont="1" applyFill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38" fillId="26" borderId="10" xfId="0" applyFont="1" applyFill="1" applyBorder="1" applyAlignment="1">
      <alignment horizontal="left" vertical="center" wrapText="1"/>
    </xf>
    <xf numFmtId="0" fontId="19" fillId="0" borderId="23" xfId="28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14" fontId="0" fillId="0" borderId="0" xfId="0" applyNumberFormat="1" applyFill="1" applyBorder="1"/>
    <xf numFmtId="0" fontId="0" fillId="0" borderId="0" xfId="0" applyFill="1" applyBorder="1" applyAlignment="1">
      <alignment wrapText="1"/>
    </xf>
    <xf numFmtId="0" fontId="0" fillId="0" borderId="0" xfId="0" applyFill="1" applyBorder="1"/>
    <xf numFmtId="14" fontId="31" fillId="0" borderId="0" xfId="0" applyNumberFormat="1" applyFont="1" applyFill="1" applyBorder="1"/>
    <xf numFmtId="0" fontId="31" fillId="0" borderId="0" xfId="0" applyFont="1" applyFill="1" applyBorder="1"/>
    <xf numFmtId="14" fontId="31" fillId="0" borderId="0" xfId="0" applyNumberFormat="1" applyFont="1" applyFill="1" applyBorder="1" applyAlignment="1">
      <alignment wrapText="1"/>
    </xf>
    <xf numFmtId="0" fontId="31" fillId="0" borderId="0" xfId="0" applyFont="1" applyFill="1" applyBorder="1" applyAlignment="1">
      <alignment wrapText="1"/>
    </xf>
    <xf numFmtId="0" fontId="27" fillId="28" borderId="25" xfId="0" applyFont="1" applyFill="1" applyBorder="1" applyAlignment="1">
      <alignment horizontal="center" vertical="center" wrapText="1"/>
    </xf>
    <xf numFmtId="0" fontId="27" fillId="28" borderId="25" xfId="0" applyFont="1" applyFill="1" applyBorder="1" applyAlignment="1">
      <alignment horizontal="center" vertical="center"/>
    </xf>
    <xf numFmtId="8" fontId="27" fillId="28" borderId="25" xfId="0" applyNumberFormat="1" applyFont="1" applyFill="1" applyBorder="1" applyAlignment="1">
      <alignment horizontal="center" vertical="center" wrapText="1"/>
    </xf>
    <xf numFmtId="17" fontId="2" fillId="24" borderId="25" xfId="0" applyNumberFormat="1" applyFont="1" applyFill="1" applyBorder="1" applyAlignment="1">
      <alignment horizontal="center" vertical="center" wrapText="1"/>
    </xf>
    <xf numFmtId="165" fontId="26" fillId="0" borderId="25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165" fontId="2" fillId="26" borderId="25" xfId="0" applyNumberFormat="1" applyFont="1" applyFill="1" applyBorder="1" applyAlignment="1">
      <alignment horizontal="center" vertical="center" wrapText="1"/>
    </xf>
    <xf numFmtId="0" fontId="2" fillId="24" borderId="25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17" fontId="29" fillId="24" borderId="25" xfId="0" applyNumberFormat="1" applyFont="1" applyFill="1" applyBorder="1" applyAlignment="1">
      <alignment horizontal="center" vertical="center" wrapText="1"/>
    </xf>
    <xf numFmtId="165" fontId="33" fillId="0" borderId="25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5" fontId="33" fillId="0" borderId="25" xfId="0" applyNumberFormat="1" applyFont="1" applyBorder="1" applyAlignment="1">
      <alignment horizontal="center" wrapText="1"/>
    </xf>
    <xf numFmtId="165" fontId="26" fillId="0" borderId="25" xfId="0" applyNumberFormat="1" applyFont="1" applyBorder="1" applyAlignment="1">
      <alignment horizontal="center" wrapText="1"/>
    </xf>
    <xf numFmtId="165" fontId="26" fillId="0" borderId="25" xfId="0" applyNumberFormat="1" applyFont="1" applyBorder="1" applyAlignment="1">
      <alignment horizontal="center" vertical="center"/>
    </xf>
    <xf numFmtId="165" fontId="26" fillId="0" borderId="0" xfId="0" applyNumberFormat="1" applyFont="1" applyBorder="1" applyAlignment="1">
      <alignment horizontal="center"/>
    </xf>
    <xf numFmtId="0" fontId="37" fillId="0" borderId="0" xfId="0" applyFont="1" applyBorder="1" applyAlignment="1">
      <alignment horizontal="center" wrapText="1"/>
    </xf>
    <xf numFmtId="0" fontId="2" fillId="0" borderId="25" xfId="0" applyFont="1" applyBorder="1" applyAlignment="1">
      <alignment wrapText="1"/>
    </xf>
    <xf numFmtId="0" fontId="2" fillId="26" borderId="25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29" fillId="0" borderId="25" xfId="0" applyFont="1" applyBorder="1" applyAlignment="1">
      <alignment wrapText="1"/>
    </xf>
    <xf numFmtId="0" fontId="29" fillId="26" borderId="25" xfId="0" applyFont="1" applyFill="1" applyBorder="1" applyAlignment="1">
      <alignment wrapText="1"/>
    </xf>
    <xf numFmtId="0" fontId="2" fillId="0" borderId="25" xfId="0" applyFont="1" applyFill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2" fillId="0" borderId="18" xfId="0" applyFont="1" applyBorder="1" applyAlignment="1">
      <alignment wrapText="1"/>
    </xf>
    <xf numFmtId="0" fontId="2" fillId="0" borderId="25" xfId="0" applyFont="1" applyBorder="1" applyAlignment="1">
      <alignment horizontal="center"/>
    </xf>
    <xf numFmtId="0" fontId="35" fillId="0" borderId="25" xfId="0" applyFont="1" applyBorder="1" applyAlignment="1">
      <alignment vertical="center"/>
    </xf>
    <xf numFmtId="0" fontId="2" fillId="0" borderId="25" xfId="0" applyFont="1" applyBorder="1"/>
    <xf numFmtId="0" fontId="35" fillId="0" borderId="25" xfId="0" applyFont="1" applyBorder="1"/>
    <xf numFmtId="0" fontId="2" fillId="0" borderId="24" xfId="0" applyFont="1" applyBorder="1" applyAlignment="1">
      <alignment wrapText="1"/>
    </xf>
    <xf numFmtId="0" fontId="19" fillId="29" borderId="29" xfId="28" applyFont="1" applyFill="1" applyBorder="1" applyAlignment="1">
      <alignment horizontal="center" vertical="center" wrapText="1"/>
    </xf>
    <xf numFmtId="14" fontId="0" fillId="0" borderId="15" xfId="0" applyNumberFormat="1" applyBorder="1"/>
    <xf numFmtId="14" fontId="0" fillId="0" borderId="26" xfId="0" applyNumberFormat="1" applyBorder="1"/>
    <xf numFmtId="0" fontId="0" fillId="0" borderId="0" xfId="0" applyBorder="1"/>
    <xf numFmtId="14" fontId="0" fillId="0" borderId="0" xfId="0" applyNumberFormat="1" applyBorder="1"/>
    <xf numFmtId="14" fontId="0" fillId="0" borderId="0" xfId="0" applyNumberFormat="1" applyBorder="1" applyAlignment="1">
      <alignment horizontal="center" vertical="center"/>
    </xf>
    <xf numFmtId="0" fontId="23" fillId="0" borderId="0" xfId="28" applyFont="1" applyBorder="1" applyAlignment="1">
      <alignment horizontal="center" vertical="center" wrapText="1"/>
    </xf>
    <xf numFmtId="0" fontId="24" fillId="26" borderId="0" xfId="0" applyFont="1" applyFill="1" applyBorder="1" applyAlignment="1">
      <alignment horizontal="left" vertical="center" wrapText="1"/>
    </xf>
    <xf numFmtId="0" fontId="19" fillId="0" borderId="15" xfId="28" applyFont="1" applyFill="1" applyBorder="1" applyAlignment="1">
      <alignment horizontal="center" vertical="center" wrapText="1"/>
    </xf>
    <xf numFmtId="0" fontId="19" fillId="0" borderId="0" xfId="28" applyFont="1" applyFill="1" applyBorder="1" applyAlignment="1">
      <alignment horizontal="center" vertical="center" wrapText="1"/>
    </xf>
    <xf numFmtId="0" fontId="18" fillId="24" borderId="0" xfId="0" applyFont="1" applyFill="1" applyAlignment="1">
      <alignment horizontal="center" vertical="center"/>
    </xf>
    <xf numFmtId="0" fontId="2" fillId="24" borderId="14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29" fillId="0" borderId="26" xfId="0" applyNumberFormat="1" applyFont="1" applyBorder="1" applyAlignment="1">
      <alignment horizontal="center" vertical="center" wrapText="1"/>
    </xf>
    <xf numFmtId="0" fontId="31" fillId="0" borderId="28" xfId="0" applyFont="1" applyBorder="1" applyAlignment="1"/>
    <xf numFmtId="0" fontId="31" fillId="0" borderId="27" xfId="0" applyFont="1" applyBorder="1" applyAlignment="1"/>
    <xf numFmtId="164" fontId="29" fillId="0" borderId="28" xfId="0" applyNumberFormat="1" applyFont="1" applyBorder="1" applyAlignment="1">
      <alignment horizontal="center" vertical="center" wrapText="1"/>
    </xf>
    <xf numFmtId="164" fontId="29" fillId="0" borderId="27" xfId="0" applyNumberFormat="1" applyFont="1" applyBorder="1" applyAlignment="1">
      <alignment horizontal="center" vertical="center" wrapText="1"/>
    </xf>
    <xf numFmtId="165" fontId="29" fillId="26" borderId="26" xfId="0" applyNumberFormat="1" applyFont="1" applyFill="1" applyBorder="1" applyAlignment="1">
      <alignment horizontal="center" vertical="center" wrapText="1"/>
    </xf>
    <xf numFmtId="165" fontId="29" fillId="26" borderId="28" xfId="0" applyNumberFormat="1" applyFont="1" applyFill="1" applyBorder="1" applyAlignment="1">
      <alignment horizontal="center" vertical="center" wrapText="1"/>
    </xf>
    <xf numFmtId="165" fontId="29" fillId="26" borderId="27" xfId="0" applyNumberFormat="1" applyFont="1" applyFill="1" applyBorder="1" applyAlignment="1">
      <alignment horizontal="center" vertical="center" wrapText="1"/>
    </xf>
    <xf numFmtId="165" fontId="33" fillId="0" borderId="26" xfId="0" applyNumberFormat="1" applyFont="1" applyBorder="1" applyAlignment="1">
      <alignment horizontal="center"/>
    </xf>
    <xf numFmtId="165" fontId="33" fillId="0" borderId="28" xfId="0" applyNumberFormat="1" applyFont="1" applyBorder="1" applyAlignment="1">
      <alignment horizontal="center"/>
    </xf>
    <xf numFmtId="165" fontId="33" fillId="0" borderId="27" xfId="0" applyNumberFormat="1" applyFont="1" applyBorder="1" applyAlignment="1">
      <alignment horizontal="center"/>
    </xf>
    <xf numFmtId="0" fontId="29" fillId="0" borderId="26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165" fontId="26" fillId="0" borderId="26" xfId="0" applyNumberFormat="1" applyFont="1" applyBorder="1" applyAlignment="1">
      <alignment horizontal="center"/>
    </xf>
    <xf numFmtId="165" fontId="26" fillId="0" borderId="28" xfId="0" applyNumberFormat="1" applyFont="1" applyBorder="1" applyAlignment="1">
      <alignment horizontal="center"/>
    </xf>
    <xf numFmtId="165" fontId="26" fillId="0" borderId="27" xfId="0" applyNumberFormat="1" applyFont="1" applyBorder="1" applyAlignment="1">
      <alignment horizontal="center"/>
    </xf>
    <xf numFmtId="0" fontId="25" fillId="0" borderId="0" xfId="0" applyFont="1" applyAlignment="1">
      <alignment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9" fillId="0" borderId="0" xfId="0" applyFont="1" applyAlignment="1">
      <alignment wrapText="1"/>
    </xf>
  </cellXfs>
  <cellStyles count="43">
    <cellStyle name="20 % – Zvýraznění 1" xfId="1" builtinId="30" customBuiltin="1"/>
    <cellStyle name="20 % – Zvýraznění 2" xfId="2" builtinId="34" customBuiltin="1"/>
    <cellStyle name="20 % – Zvýraznění 3" xfId="3" builtinId="38" customBuiltin="1"/>
    <cellStyle name="20 % – Zvýraznění 4" xfId="4" builtinId="42" customBuiltin="1"/>
    <cellStyle name="20 % – Zvýraznění 5" xfId="5" builtinId="46" customBuiltin="1"/>
    <cellStyle name="20 % – Zvýraznění 6" xfId="6" builtinId="50" customBuiltin="1"/>
    <cellStyle name="40 % – Zvýraznění 1" xfId="7" builtinId="31" customBuiltin="1"/>
    <cellStyle name="40 % – Zvýraznění 2" xfId="8" builtinId="35" customBuiltin="1"/>
    <cellStyle name="40 % – Zvýraznění 3" xfId="9" builtinId="39" customBuiltin="1"/>
    <cellStyle name="40 % – Zvýraznění 4" xfId="10" builtinId="43" customBuiltin="1"/>
    <cellStyle name="40 % – Zvýraznění 5" xfId="11" builtinId="47" customBuiltin="1"/>
    <cellStyle name="40 % – Zvýraznění 6" xfId="12" builtinId="51" customBuiltin="1"/>
    <cellStyle name="60 % – Zvýraznění 1" xfId="13" builtinId="32" customBuiltin="1"/>
    <cellStyle name="60 % – Zvýraznění 2" xfId="14" builtinId="36" customBuiltin="1"/>
    <cellStyle name="60 % – Zvýraznění 3" xfId="15" builtinId="40" customBuiltin="1"/>
    <cellStyle name="60 % – Zvýraznění 4" xfId="16" builtinId="44" customBuiltin="1"/>
    <cellStyle name="60 % – Zvýraznění 5" xfId="17" builtinId="48" customBuiltin="1"/>
    <cellStyle name="60 % – Zvýraznění 6" xfId="18" builtinId="52" customBuiltin="1"/>
    <cellStyle name="Celkem" xfId="19" builtinId="25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normální 2" xfId="28" xr:uid="{00000000-0005-0000-0000-00001C000000}"/>
    <cellStyle name="Poznámka" xfId="29" builtinId="10" customBuiltin="1"/>
    <cellStyle name="Propojená buňka" xfId="30" builtinId="24" customBuiltin="1"/>
    <cellStyle name="Správně" xfId="31" builtinId="26" customBuiltin="1"/>
    <cellStyle name="Špatně" xfId="20" builtinId="27" customBuiltin="1"/>
    <cellStyle name="Text upozornění" xfId="32" builtinId="11" customBuiltin="1"/>
    <cellStyle name="Vstup" xfId="33" builtinId="20" customBuiltin="1"/>
    <cellStyle name="Výpočet" xfId="34" builtinId="22" customBuiltin="1"/>
    <cellStyle name="Výstup" xfId="35" builtinId="21" customBuiltin="1"/>
    <cellStyle name="Vysvětlující text" xfId="36" builtinId="53" customBuiltin="1"/>
    <cellStyle name="Zvýraznění 1" xfId="37" builtinId="29" customBuiltin="1"/>
    <cellStyle name="Zvýraznění 2" xfId="38" builtinId="33" customBuiltin="1"/>
    <cellStyle name="Zvýraznění 3" xfId="39" builtinId="37" customBuiltin="1"/>
    <cellStyle name="Zvýraznění 4" xfId="40" builtinId="41" customBuiltin="1"/>
    <cellStyle name="Zvýraznění 5" xfId="41" builtinId="45" customBuiltin="1"/>
    <cellStyle name="Zvýraznění 6" xfId="42" builtinId="49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CCC"/>
      <rgbColor rgb="00FF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E6E6E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A1:HI29"/>
  <sheetViews>
    <sheetView view="pageBreakPreview" zoomScale="90" zoomScaleNormal="80" zoomScaleSheetLayoutView="90" workbookViewId="0">
      <pane ySplit="3" topLeftCell="A13" activePane="bottomLeft" state="frozen"/>
      <selection pane="bottomLeft" activeCell="B5" sqref="B5"/>
    </sheetView>
  </sheetViews>
  <sheetFormatPr defaultRowHeight="15" x14ac:dyDescent="0.25"/>
  <cols>
    <col min="1" max="1" width="13" style="4" customWidth="1"/>
    <col min="2" max="2" width="31" customWidth="1"/>
    <col min="3" max="3" width="13.7109375" customWidth="1"/>
    <col min="4" max="4" width="17" customWidth="1"/>
    <col min="5" max="5" width="13.7109375" customWidth="1"/>
    <col min="6" max="6" width="14.7109375" customWidth="1"/>
    <col min="7" max="7" width="34.85546875" customWidth="1"/>
    <col min="8" max="8" width="17.42578125" customWidth="1"/>
    <col min="9" max="9" width="29.28515625" customWidth="1"/>
    <col min="10" max="10" width="10.7109375" style="2" bestFit="1" customWidth="1"/>
    <col min="11" max="13" width="11" bestFit="1" customWidth="1"/>
  </cols>
  <sheetData>
    <row r="1" spans="1:13" ht="21" customHeight="1" x14ac:dyDescent="0.25">
      <c r="A1" s="127" t="s">
        <v>16</v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1:13" x14ac:dyDescent="0.25">
      <c r="A2" s="128" t="s">
        <v>17</v>
      </c>
      <c r="B2" s="129"/>
      <c r="C2" s="129"/>
      <c r="D2" s="129"/>
      <c r="E2" s="129"/>
      <c r="F2" s="129"/>
      <c r="G2" s="129"/>
      <c r="H2" s="129"/>
      <c r="I2" s="129"/>
      <c r="J2" s="129"/>
    </row>
    <row r="3" spans="1:13" ht="64.900000000000006" customHeight="1" x14ac:dyDescent="0.25">
      <c r="A3" s="24" t="s">
        <v>0</v>
      </c>
      <c r="B3" s="25" t="s">
        <v>1</v>
      </c>
      <c r="C3" s="25" t="s">
        <v>2</v>
      </c>
      <c r="D3" s="25" t="s">
        <v>3</v>
      </c>
      <c r="E3" s="25" t="s">
        <v>8</v>
      </c>
      <c r="F3" s="25" t="s">
        <v>4</v>
      </c>
      <c r="G3" s="25" t="s">
        <v>5</v>
      </c>
      <c r="H3" s="25" t="s">
        <v>7</v>
      </c>
      <c r="I3" s="25" t="s">
        <v>6</v>
      </c>
      <c r="J3" s="26" t="s">
        <v>9</v>
      </c>
      <c r="K3" s="78"/>
      <c r="L3" s="78"/>
      <c r="M3" s="78"/>
    </row>
    <row r="4" spans="1:13" ht="45" x14ac:dyDescent="0.25">
      <c r="A4" s="46" t="s">
        <v>27</v>
      </c>
      <c r="B4" s="12" t="s">
        <v>336</v>
      </c>
      <c r="C4" s="27" t="s">
        <v>92</v>
      </c>
      <c r="D4" s="36">
        <v>328000000</v>
      </c>
      <c r="E4" s="36">
        <v>2021</v>
      </c>
      <c r="F4" s="36" t="s">
        <v>106</v>
      </c>
      <c r="G4" s="130" t="s">
        <v>151</v>
      </c>
      <c r="H4" s="131"/>
      <c r="I4" s="132"/>
      <c r="J4" s="1" t="s">
        <v>30</v>
      </c>
      <c r="K4" s="20"/>
      <c r="L4" s="20"/>
      <c r="M4" s="6"/>
    </row>
    <row r="5" spans="1:13" ht="45" x14ac:dyDescent="0.25">
      <c r="A5" s="46" t="s">
        <v>28</v>
      </c>
      <c r="B5" s="41" t="s">
        <v>315</v>
      </c>
      <c r="C5" s="42" t="s">
        <v>29</v>
      </c>
      <c r="D5" s="28">
        <v>65613181.539999999</v>
      </c>
      <c r="E5" s="29" t="s">
        <v>244</v>
      </c>
      <c r="F5" s="14" t="s">
        <v>36</v>
      </c>
      <c r="G5" s="19" t="s">
        <v>243</v>
      </c>
      <c r="H5" s="30">
        <v>55250418.950000003</v>
      </c>
      <c r="I5" s="31" t="s">
        <v>242</v>
      </c>
      <c r="J5" s="1" t="s">
        <v>14</v>
      </c>
      <c r="K5" s="20"/>
      <c r="L5" s="20"/>
      <c r="M5" s="20"/>
    </row>
    <row r="6" spans="1:13" ht="45" x14ac:dyDescent="0.25">
      <c r="A6" s="69" t="s">
        <v>67</v>
      </c>
      <c r="B6" s="70" t="s">
        <v>91</v>
      </c>
      <c r="C6" s="71" t="s">
        <v>29</v>
      </c>
      <c r="D6" s="63">
        <v>4200000</v>
      </c>
      <c r="E6" s="72" t="s">
        <v>297</v>
      </c>
      <c r="F6" s="65" t="s">
        <v>93</v>
      </c>
      <c r="G6" s="130" t="s">
        <v>94</v>
      </c>
      <c r="H6" s="133"/>
      <c r="I6" s="134"/>
      <c r="J6" s="77" t="s">
        <v>30</v>
      </c>
      <c r="K6" s="20"/>
      <c r="L6" s="43"/>
      <c r="M6" s="6"/>
    </row>
    <row r="7" spans="1:13" ht="45" x14ac:dyDescent="0.25">
      <c r="A7" s="46" t="s">
        <v>68</v>
      </c>
      <c r="B7" s="12" t="s">
        <v>317</v>
      </c>
      <c r="C7" s="27" t="s">
        <v>69</v>
      </c>
      <c r="D7" s="28">
        <v>3492646</v>
      </c>
      <c r="E7" s="22"/>
      <c r="F7" s="14" t="s">
        <v>36</v>
      </c>
      <c r="G7" s="50" t="s">
        <v>204</v>
      </c>
      <c r="H7" s="54">
        <v>2731800</v>
      </c>
      <c r="I7" s="45" t="s">
        <v>110</v>
      </c>
      <c r="J7" s="1" t="s">
        <v>22</v>
      </c>
      <c r="K7" s="20"/>
      <c r="L7" s="20"/>
      <c r="M7" s="20"/>
    </row>
    <row r="8" spans="1:13" ht="100.5" customHeight="1" x14ac:dyDescent="0.25">
      <c r="A8" s="47" t="s">
        <v>89</v>
      </c>
      <c r="B8" s="60" t="s">
        <v>90</v>
      </c>
      <c r="C8" s="42" t="s">
        <v>92</v>
      </c>
      <c r="D8" s="28">
        <v>10200000</v>
      </c>
      <c r="E8" s="29" t="s">
        <v>95</v>
      </c>
      <c r="F8" s="14" t="s">
        <v>93</v>
      </c>
      <c r="G8" s="42" t="s">
        <v>237</v>
      </c>
      <c r="H8" s="56" t="s">
        <v>241</v>
      </c>
      <c r="I8" s="57" t="s">
        <v>238</v>
      </c>
      <c r="J8" s="1" t="s">
        <v>30</v>
      </c>
      <c r="K8" s="20"/>
      <c r="L8" s="20"/>
      <c r="M8" s="6"/>
    </row>
    <row r="9" spans="1:13" ht="45" x14ac:dyDescent="0.25">
      <c r="A9" s="46" t="s">
        <v>131</v>
      </c>
      <c r="B9" s="12" t="s">
        <v>323</v>
      </c>
      <c r="C9" s="27" t="s">
        <v>236</v>
      </c>
      <c r="D9" s="28">
        <v>4200000</v>
      </c>
      <c r="E9" s="22" t="s">
        <v>298</v>
      </c>
      <c r="F9" s="14" t="s">
        <v>106</v>
      </c>
      <c r="G9" s="58" t="s">
        <v>239</v>
      </c>
      <c r="H9" s="59">
        <v>3091000</v>
      </c>
      <c r="I9" s="50" t="s">
        <v>240</v>
      </c>
      <c r="J9" s="1" t="s">
        <v>30</v>
      </c>
      <c r="K9" s="20"/>
      <c r="L9" s="20"/>
      <c r="M9" s="20"/>
    </row>
    <row r="10" spans="1:13" ht="45" x14ac:dyDescent="0.25">
      <c r="A10" s="61" t="s">
        <v>134</v>
      </c>
      <c r="B10" s="68" t="s">
        <v>132</v>
      </c>
      <c r="C10" s="62" t="s">
        <v>69</v>
      </c>
      <c r="D10" s="63"/>
      <c r="E10" s="64"/>
      <c r="F10" s="65" t="s">
        <v>133</v>
      </c>
      <c r="G10" s="130" t="s">
        <v>151</v>
      </c>
      <c r="H10" s="131"/>
      <c r="I10" s="132"/>
      <c r="J10" s="66" t="s">
        <v>14</v>
      </c>
      <c r="K10" s="67"/>
      <c r="L10" s="67"/>
      <c r="M10" s="67"/>
    </row>
    <row r="11" spans="1:13" ht="60" x14ac:dyDescent="0.25">
      <c r="A11" s="8" t="s">
        <v>139</v>
      </c>
      <c r="B11" s="12" t="s">
        <v>325</v>
      </c>
      <c r="C11" s="19" t="s">
        <v>209</v>
      </c>
      <c r="D11" s="28"/>
      <c r="E11" s="29" t="s">
        <v>299</v>
      </c>
      <c r="F11" s="14" t="s">
        <v>207</v>
      </c>
      <c r="G11" s="51" t="s">
        <v>206</v>
      </c>
      <c r="H11" s="54">
        <v>6529891.2400000002</v>
      </c>
      <c r="I11" s="45" t="s">
        <v>208</v>
      </c>
      <c r="J11" s="1" t="s">
        <v>22</v>
      </c>
      <c r="K11" s="20"/>
      <c r="L11" s="20"/>
      <c r="M11" s="20"/>
    </row>
    <row r="12" spans="1:13" ht="45" x14ac:dyDescent="0.25">
      <c r="A12" s="8" t="s">
        <v>140</v>
      </c>
      <c r="B12" s="12" t="s">
        <v>326</v>
      </c>
      <c r="C12" s="49" t="s">
        <v>209</v>
      </c>
      <c r="D12" s="28"/>
      <c r="E12" s="29" t="s">
        <v>299</v>
      </c>
      <c r="F12" s="14" t="s">
        <v>207</v>
      </c>
      <c r="G12" s="21" t="s">
        <v>206</v>
      </c>
      <c r="H12" s="53">
        <v>3010862</v>
      </c>
      <c r="I12" s="52" t="s">
        <v>205</v>
      </c>
      <c r="J12" s="1" t="s">
        <v>22</v>
      </c>
      <c r="K12" s="20"/>
      <c r="L12" s="20"/>
      <c r="M12" s="6"/>
    </row>
    <row r="13" spans="1:13" ht="45" x14ac:dyDescent="0.25">
      <c r="A13" s="61" t="s">
        <v>145</v>
      </c>
      <c r="B13" s="150" t="s">
        <v>146</v>
      </c>
      <c r="C13" s="62" t="s">
        <v>29</v>
      </c>
      <c r="D13" s="63">
        <v>19100000</v>
      </c>
      <c r="E13" s="64"/>
      <c r="F13" s="65" t="s">
        <v>36</v>
      </c>
      <c r="G13" s="130" t="s">
        <v>291</v>
      </c>
      <c r="H13" s="131"/>
      <c r="I13" s="132"/>
      <c r="J13" s="66" t="s">
        <v>32</v>
      </c>
      <c r="K13" s="67"/>
      <c r="L13" s="67"/>
      <c r="M13" s="67"/>
    </row>
    <row r="14" spans="1:13" ht="45" x14ac:dyDescent="0.25">
      <c r="A14" s="8" t="s">
        <v>191</v>
      </c>
      <c r="B14" s="12" t="s">
        <v>192</v>
      </c>
      <c r="C14" s="48" t="s">
        <v>29</v>
      </c>
      <c r="D14" s="28">
        <v>8800000</v>
      </c>
      <c r="E14" s="29"/>
      <c r="F14" s="14" t="s">
        <v>36</v>
      </c>
      <c r="G14" s="19" t="s">
        <v>292</v>
      </c>
      <c r="H14" s="30">
        <v>9316178.7200000007</v>
      </c>
      <c r="I14" s="31" t="s">
        <v>293</v>
      </c>
      <c r="J14" s="1" t="s">
        <v>14</v>
      </c>
      <c r="K14" s="20"/>
      <c r="L14" s="20"/>
      <c r="M14" s="20"/>
    </row>
    <row r="15" spans="1:13" ht="28.15" customHeight="1" x14ac:dyDescent="0.25">
      <c r="A15" s="11" t="s">
        <v>216</v>
      </c>
      <c r="B15" s="12" t="s">
        <v>332</v>
      </c>
      <c r="C15" s="19" t="s">
        <v>69</v>
      </c>
      <c r="D15" s="28">
        <v>350000</v>
      </c>
      <c r="E15" s="29" t="s">
        <v>280</v>
      </c>
      <c r="F15" s="14" t="s">
        <v>42</v>
      </c>
      <c r="G15" s="19" t="s">
        <v>279</v>
      </c>
      <c r="H15" s="32">
        <v>378515.71</v>
      </c>
      <c r="I15" s="31" t="s">
        <v>259</v>
      </c>
      <c r="J15" s="1" t="s">
        <v>77</v>
      </c>
      <c r="K15" s="20"/>
      <c r="L15" s="20"/>
      <c r="M15" s="20"/>
    </row>
    <row r="16" spans="1:13" ht="45" x14ac:dyDescent="0.25">
      <c r="A16" s="8" t="s">
        <v>217</v>
      </c>
      <c r="B16" s="12" t="s">
        <v>218</v>
      </c>
      <c r="C16" s="19" t="s">
        <v>69</v>
      </c>
      <c r="D16" s="23">
        <v>8000000</v>
      </c>
      <c r="E16" s="29"/>
      <c r="F16" s="14" t="s">
        <v>36</v>
      </c>
      <c r="G16" s="19" t="s">
        <v>312</v>
      </c>
      <c r="H16" s="30">
        <v>7271856.2999999998</v>
      </c>
      <c r="I16" s="23" t="s">
        <v>271</v>
      </c>
      <c r="J16" s="16" t="s">
        <v>25</v>
      </c>
      <c r="K16" s="20"/>
      <c r="L16" s="20"/>
      <c r="M16" s="6"/>
    </row>
    <row r="17" spans="1:217" ht="36" x14ac:dyDescent="0.25">
      <c r="A17" s="37" t="s">
        <v>224</v>
      </c>
      <c r="B17" s="38" t="s">
        <v>225</v>
      </c>
      <c r="C17" s="55" t="s">
        <v>69</v>
      </c>
      <c r="D17" s="23">
        <v>11200000</v>
      </c>
      <c r="E17" s="29"/>
      <c r="F17" s="14" t="s">
        <v>36</v>
      </c>
      <c r="G17" s="19" t="s">
        <v>294</v>
      </c>
      <c r="H17" s="30">
        <v>10339103.34</v>
      </c>
      <c r="I17" s="31" t="s">
        <v>295</v>
      </c>
      <c r="J17" s="39" t="s">
        <v>14</v>
      </c>
      <c r="K17" s="20"/>
      <c r="L17" s="20"/>
      <c r="M17" s="20"/>
    </row>
    <row r="18" spans="1:217" ht="30" x14ac:dyDescent="0.25">
      <c r="A18" s="61" t="s">
        <v>226</v>
      </c>
      <c r="B18" s="68" t="s">
        <v>227</v>
      </c>
      <c r="C18" s="62" t="s">
        <v>228</v>
      </c>
      <c r="D18" s="63">
        <v>5833177</v>
      </c>
      <c r="E18" s="64"/>
      <c r="F18" s="65" t="s">
        <v>23</v>
      </c>
      <c r="G18" s="130" t="s">
        <v>296</v>
      </c>
      <c r="H18" s="133"/>
      <c r="I18" s="134"/>
      <c r="J18" s="66" t="s">
        <v>229</v>
      </c>
      <c r="K18" s="20"/>
      <c r="L18" s="20"/>
      <c r="M18" s="20"/>
    </row>
    <row r="19" spans="1:217" x14ac:dyDescent="0.25">
      <c r="A19" s="11"/>
      <c r="B19" s="12"/>
      <c r="C19" s="19"/>
      <c r="D19" s="28"/>
      <c r="E19" s="29"/>
      <c r="F19" s="14"/>
      <c r="G19" s="19"/>
      <c r="H19" s="32"/>
      <c r="I19" s="31"/>
      <c r="J19" s="1"/>
      <c r="K19" s="6"/>
      <c r="L19" s="6"/>
      <c r="M19" s="6"/>
    </row>
    <row r="20" spans="1:217" x14ac:dyDescent="0.25">
      <c r="A20" s="8"/>
      <c r="B20" s="12"/>
      <c r="C20" s="19"/>
      <c r="D20" s="23"/>
      <c r="E20" s="29"/>
      <c r="F20" s="14"/>
      <c r="G20" s="19"/>
      <c r="H20" s="30"/>
      <c r="I20" s="23"/>
      <c r="J20" s="16"/>
      <c r="K20" s="20"/>
      <c r="L20" s="20"/>
      <c r="M20" s="6"/>
    </row>
    <row r="21" spans="1:217" s="9" customFormat="1" x14ac:dyDescent="0.25">
      <c r="A21" s="3"/>
      <c r="B21" s="12"/>
      <c r="C21" s="27"/>
      <c r="D21" s="22"/>
      <c r="E21" s="20"/>
      <c r="F21" s="14"/>
      <c r="G21" s="19"/>
      <c r="H21" s="17"/>
      <c r="I21" s="23"/>
      <c r="J21" s="1"/>
      <c r="K21" s="20"/>
      <c r="L21" s="20"/>
      <c r="M21" s="20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</row>
    <row r="22" spans="1:217" s="9" customFormat="1" x14ac:dyDescent="0.25">
      <c r="A22" s="3"/>
      <c r="B22" s="12"/>
      <c r="C22" s="27"/>
      <c r="D22" s="30"/>
      <c r="E22" s="22"/>
      <c r="F22" s="14"/>
      <c r="G22" s="19"/>
      <c r="H22" s="33"/>
      <c r="I22" s="17"/>
      <c r="J22" s="1"/>
      <c r="K22" s="20"/>
      <c r="L22" s="20"/>
      <c r="M22" s="6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</row>
    <row r="23" spans="1:217" s="6" customFormat="1" x14ac:dyDescent="0.25">
      <c r="A23" s="3"/>
      <c r="B23" s="12"/>
      <c r="C23" s="27"/>
      <c r="D23" s="13"/>
      <c r="E23" s="18"/>
      <c r="F23" s="14"/>
      <c r="G23" s="19"/>
      <c r="H23" s="30"/>
      <c r="I23" s="17"/>
      <c r="J23" s="1"/>
      <c r="K23" s="20"/>
      <c r="L23" s="20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</row>
    <row r="24" spans="1:217" x14ac:dyDescent="0.25">
      <c r="A24" s="3"/>
      <c r="B24" s="12"/>
      <c r="C24" s="27"/>
      <c r="D24" s="30"/>
      <c r="E24" s="22"/>
      <c r="F24" s="14"/>
      <c r="G24" s="17"/>
      <c r="H24" s="30"/>
      <c r="I24" s="17"/>
      <c r="J24" s="1"/>
      <c r="K24" s="20"/>
      <c r="L24" s="20"/>
      <c r="M24" s="6"/>
    </row>
    <row r="25" spans="1:217" x14ac:dyDescent="0.25">
      <c r="A25" s="3"/>
      <c r="B25" s="12"/>
      <c r="C25" s="27"/>
      <c r="D25" s="30"/>
      <c r="E25" s="22"/>
      <c r="F25" s="14"/>
      <c r="G25" s="19"/>
      <c r="H25" s="30"/>
      <c r="I25" s="17"/>
      <c r="J25" s="1"/>
      <c r="K25" s="20"/>
      <c r="L25" s="20"/>
      <c r="M25" s="6"/>
    </row>
    <row r="26" spans="1:217" x14ac:dyDescent="0.25">
      <c r="A26" s="3"/>
      <c r="B26" s="12"/>
      <c r="C26" s="27"/>
      <c r="D26" s="30"/>
      <c r="E26" s="22"/>
      <c r="F26" s="14"/>
      <c r="G26" s="19"/>
      <c r="H26" s="30"/>
      <c r="I26" s="17"/>
      <c r="J26" s="1"/>
      <c r="K26" s="20"/>
      <c r="L26" s="20"/>
      <c r="M26" s="20"/>
    </row>
    <row r="27" spans="1:217" x14ac:dyDescent="0.25">
      <c r="A27" s="3"/>
      <c r="B27" s="12"/>
      <c r="C27" s="27"/>
      <c r="D27" s="13"/>
      <c r="E27" s="22"/>
      <c r="F27" s="14"/>
      <c r="G27" s="17"/>
      <c r="H27" s="30"/>
      <c r="I27" s="34"/>
      <c r="J27" s="1"/>
      <c r="K27" s="6"/>
      <c r="L27" s="6"/>
      <c r="M27" s="6"/>
    </row>
    <row r="28" spans="1:217" x14ac:dyDescent="0.25">
      <c r="A28" s="3"/>
      <c r="B28" s="12"/>
      <c r="C28" s="27"/>
      <c r="D28" s="13"/>
      <c r="E28" s="18"/>
      <c r="F28" s="14"/>
      <c r="G28" s="35"/>
      <c r="H28" s="30"/>
      <c r="I28" s="35"/>
      <c r="J28" s="1"/>
      <c r="K28" s="6"/>
      <c r="L28" s="6"/>
      <c r="M28" s="6"/>
    </row>
    <row r="29" spans="1:217" x14ac:dyDescent="0.25">
      <c r="A29" s="3"/>
      <c r="B29" s="12"/>
      <c r="C29" s="27"/>
      <c r="D29" s="13"/>
      <c r="E29" s="18"/>
      <c r="F29" s="14"/>
      <c r="G29" s="35"/>
      <c r="H29" s="30"/>
      <c r="I29" s="35"/>
      <c r="J29" s="1"/>
      <c r="K29" s="6"/>
      <c r="L29" s="6"/>
      <c r="M29" s="6"/>
    </row>
  </sheetData>
  <mergeCells count="7">
    <mergeCell ref="A1:J1"/>
    <mergeCell ref="A2:J2"/>
    <mergeCell ref="G10:I10"/>
    <mergeCell ref="G13:I13"/>
    <mergeCell ref="G18:I18"/>
    <mergeCell ref="G6:I6"/>
    <mergeCell ref="G4:I4"/>
  </mergeCells>
  <phoneticPr fontId="28" type="noConversion"/>
  <pageMargins left="0.51181102362204722" right="0.31496062992125984" top="0.78740157480314965" bottom="0.78740157480314965" header="0.51181102362204722" footer="0.51181102362204722"/>
  <pageSetup paperSize="9" scale="70" orientation="landscape" useFirstPageNumber="1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  <pageSetUpPr fitToPage="1"/>
  </sheetPr>
  <dimension ref="A1:K91"/>
  <sheetViews>
    <sheetView tabSelected="1" zoomScaleNormal="100" zoomScaleSheetLayoutView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G50" sqref="G50"/>
    </sheetView>
  </sheetViews>
  <sheetFormatPr defaultRowHeight="15" x14ac:dyDescent="0.25"/>
  <cols>
    <col min="1" max="1" width="10.42578125" customWidth="1"/>
    <col min="2" max="2" width="36.42578125" customWidth="1"/>
    <col min="3" max="3" width="19.7109375" customWidth="1"/>
    <col min="4" max="4" width="19.85546875" customWidth="1"/>
    <col min="5" max="5" width="37.85546875" customWidth="1"/>
    <col min="6" max="6" width="31.5703125" style="15" customWidth="1"/>
    <col min="7" max="7" width="17.28515625" customWidth="1"/>
    <col min="8" max="8" width="13.28515625" customWidth="1"/>
    <col min="9" max="9" width="11.7109375" customWidth="1"/>
    <col min="10" max="10" width="10.85546875" customWidth="1"/>
    <col min="11" max="11" width="12.28515625" customWidth="1"/>
  </cols>
  <sheetData>
    <row r="1" spans="1:11" ht="18" x14ac:dyDescent="0.25">
      <c r="A1" s="147" t="s">
        <v>15</v>
      </c>
      <c r="B1" s="147"/>
      <c r="C1" s="147"/>
      <c r="D1" s="147"/>
      <c r="E1" s="147"/>
      <c r="F1" s="147"/>
    </row>
    <row r="2" spans="1:11" ht="25.5" x14ac:dyDescent="0.25">
      <c r="A2" s="87" t="s">
        <v>10</v>
      </c>
      <c r="B2" s="88" t="s">
        <v>11</v>
      </c>
      <c r="C2" s="89" t="s">
        <v>12</v>
      </c>
      <c r="D2" s="87" t="s">
        <v>13</v>
      </c>
      <c r="E2" s="87" t="s">
        <v>5</v>
      </c>
      <c r="F2" s="87" t="s">
        <v>6</v>
      </c>
      <c r="G2" s="87" t="s">
        <v>4</v>
      </c>
      <c r="H2" s="87" t="s">
        <v>9</v>
      </c>
      <c r="I2" s="79"/>
      <c r="J2" s="79"/>
      <c r="K2" s="79"/>
    </row>
    <row r="3" spans="1:11" ht="30" x14ac:dyDescent="0.25">
      <c r="A3" s="90" t="s">
        <v>18</v>
      </c>
      <c r="B3" s="104" t="s">
        <v>19</v>
      </c>
      <c r="C3" s="91">
        <v>400000</v>
      </c>
      <c r="D3" s="91"/>
      <c r="E3" s="148" t="s">
        <v>148</v>
      </c>
      <c r="F3" s="149"/>
      <c r="G3" s="92" t="s">
        <v>36</v>
      </c>
      <c r="H3" s="105" t="s">
        <v>14</v>
      </c>
      <c r="I3" s="80"/>
      <c r="J3" s="80"/>
      <c r="K3" s="80"/>
    </row>
    <row r="4" spans="1:11" ht="45" x14ac:dyDescent="0.25">
      <c r="A4" s="90" t="s">
        <v>20</v>
      </c>
      <c r="B4" s="104" t="s">
        <v>21</v>
      </c>
      <c r="C4" s="93">
        <v>500000</v>
      </c>
      <c r="D4" s="93" t="s">
        <v>339</v>
      </c>
      <c r="E4" s="92" t="s">
        <v>202</v>
      </c>
      <c r="F4" s="92" t="s">
        <v>203</v>
      </c>
      <c r="G4" s="92" t="s">
        <v>23</v>
      </c>
      <c r="H4" s="104" t="s">
        <v>22</v>
      </c>
      <c r="I4" s="80"/>
      <c r="J4" s="80"/>
      <c r="K4" s="80"/>
    </row>
    <row r="5" spans="1:11" ht="54.75" customHeight="1" x14ac:dyDescent="0.25">
      <c r="A5" s="90" t="s">
        <v>24</v>
      </c>
      <c r="B5" s="104" t="s">
        <v>26</v>
      </c>
      <c r="C5" s="91">
        <v>4500000</v>
      </c>
      <c r="D5" s="91" t="s">
        <v>340</v>
      </c>
      <c r="E5" s="92" t="s">
        <v>63</v>
      </c>
      <c r="F5" s="92" t="s">
        <v>64</v>
      </c>
      <c r="G5" s="92" t="s">
        <v>23</v>
      </c>
      <c r="H5" s="105" t="s">
        <v>25</v>
      </c>
      <c r="I5" s="80"/>
      <c r="J5" s="80"/>
      <c r="K5" s="80"/>
    </row>
    <row r="6" spans="1:11" ht="30" x14ac:dyDescent="0.25">
      <c r="A6" s="94" t="s">
        <v>31</v>
      </c>
      <c r="B6" s="104" t="s">
        <v>33</v>
      </c>
      <c r="C6" s="93">
        <v>860000</v>
      </c>
      <c r="D6" s="93">
        <f>963354.5/1.21</f>
        <v>796160.74380165292</v>
      </c>
      <c r="E6" s="92" t="s">
        <v>170</v>
      </c>
      <c r="F6" s="92" t="s">
        <v>54</v>
      </c>
      <c r="G6" s="92" t="s">
        <v>38</v>
      </c>
      <c r="H6" s="104" t="s">
        <v>32</v>
      </c>
      <c r="I6" s="80"/>
      <c r="J6" s="80"/>
      <c r="K6" s="80"/>
    </row>
    <row r="7" spans="1:11" ht="30" x14ac:dyDescent="0.25">
      <c r="A7" s="90" t="s">
        <v>34</v>
      </c>
      <c r="B7" s="104" t="s">
        <v>52</v>
      </c>
      <c r="C7" s="91">
        <v>1500000</v>
      </c>
      <c r="D7" s="91" t="s">
        <v>35</v>
      </c>
      <c r="E7" s="148" t="s">
        <v>58</v>
      </c>
      <c r="F7" s="149"/>
      <c r="G7" s="92" t="s">
        <v>36</v>
      </c>
      <c r="H7" s="105" t="s">
        <v>37</v>
      </c>
      <c r="I7" s="80"/>
      <c r="J7" s="80"/>
      <c r="K7" s="81"/>
    </row>
    <row r="8" spans="1:11" ht="45" x14ac:dyDescent="0.25">
      <c r="A8" s="94" t="s">
        <v>39</v>
      </c>
      <c r="B8" s="104" t="s">
        <v>47</v>
      </c>
      <c r="C8" s="93">
        <v>380000</v>
      </c>
      <c r="D8" s="93"/>
      <c r="E8" s="148" t="s">
        <v>151</v>
      </c>
      <c r="F8" s="149"/>
      <c r="G8" s="92" t="s">
        <v>36</v>
      </c>
      <c r="H8" s="104" t="s">
        <v>25</v>
      </c>
      <c r="I8" s="80"/>
      <c r="J8" s="80"/>
      <c r="K8" s="80"/>
    </row>
    <row r="9" spans="1:11" ht="45" x14ac:dyDescent="0.25">
      <c r="A9" s="90" t="s">
        <v>40</v>
      </c>
      <c r="B9" s="104" t="s">
        <v>313</v>
      </c>
      <c r="C9" s="91">
        <v>500000</v>
      </c>
      <c r="D9" s="91" t="s">
        <v>339</v>
      </c>
      <c r="E9" s="92" t="s">
        <v>70</v>
      </c>
      <c r="F9" s="92" t="s">
        <v>71</v>
      </c>
      <c r="G9" s="92" t="s">
        <v>23</v>
      </c>
      <c r="H9" s="105" t="s">
        <v>25</v>
      </c>
      <c r="I9" s="80"/>
      <c r="J9" s="80"/>
      <c r="K9" s="80"/>
    </row>
    <row r="10" spans="1:11" ht="45" x14ac:dyDescent="0.25">
      <c r="A10" s="94" t="s">
        <v>41</v>
      </c>
      <c r="B10" s="104" t="s">
        <v>314</v>
      </c>
      <c r="C10" s="93" t="s">
        <v>43</v>
      </c>
      <c r="D10" s="93">
        <v>1054549.56</v>
      </c>
      <c r="E10" s="92" t="s">
        <v>85</v>
      </c>
      <c r="F10" s="92" t="s">
        <v>84</v>
      </c>
      <c r="G10" s="92" t="s">
        <v>42</v>
      </c>
      <c r="H10" s="104" t="s">
        <v>37</v>
      </c>
      <c r="I10" s="80"/>
      <c r="J10" s="80"/>
      <c r="K10" s="82"/>
    </row>
    <row r="11" spans="1:11" ht="30" x14ac:dyDescent="0.25">
      <c r="A11" s="90" t="s">
        <v>44</v>
      </c>
      <c r="B11" s="104" t="s">
        <v>45</v>
      </c>
      <c r="C11" s="91">
        <v>900000</v>
      </c>
      <c r="D11" s="144" t="s">
        <v>107</v>
      </c>
      <c r="E11" s="145"/>
      <c r="F11" s="146"/>
      <c r="G11" s="92" t="s">
        <v>42</v>
      </c>
      <c r="H11" s="105" t="s">
        <v>25</v>
      </c>
      <c r="I11" s="80"/>
      <c r="J11" s="80"/>
      <c r="K11" s="80"/>
    </row>
    <row r="12" spans="1:11" ht="45" x14ac:dyDescent="0.25">
      <c r="A12" s="94" t="s">
        <v>46</v>
      </c>
      <c r="B12" s="104" t="s">
        <v>318</v>
      </c>
      <c r="C12" s="93">
        <v>500000</v>
      </c>
      <c r="D12" s="93">
        <v>389500</v>
      </c>
      <c r="E12" s="92" t="s">
        <v>149</v>
      </c>
      <c r="F12" s="92" t="s">
        <v>150</v>
      </c>
      <c r="G12" s="92" t="s">
        <v>36</v>
      </c>
      <c r="H12" s="104" t="s">
        <v>14</v>
      </c>
      <c r="I12" s="80"/>
      <c r="J12" s="80"/>
      <c r="K12" s="80"/>
    </row>
    <row r="13" spans="1:11" ht="45" x14ac:dyDescent="0.25">
      <c r="A13" s="90" t="s">
        <v>48</v>
      </c>
      <c r="B13" s="104" t="s">
        <v>49</v>
      </c>
      <c r="C13" s="91">
        <v>115000</v>
      </c>
      <c r="D13" s="91" t="s">
        <v>154</v>
      </c>
      <c r="E13" s="95" t="s">
        <v>153</v>
      </c>
      <c r="F13" s="92" t="s">
        <v>152</v>
      </c>
      <c r="G13" s="92" t="s">
        <v>23</v>
      </c>
      <c r="H13" s="105" t="s">
        <v>25</v>
      </c>
      <c r="I13" s="80"/>
      <c r="J13" s="80"/>
      <c r="K13" s="80"/>
    </row>
    <row r="14" spans="1:11" ht="60" x14ac:dyDescent="0.25">
      <c r="A14" s="94" t="s">
        <v>50</v>
      </c>
      <c r="B14" s="104" t="s">
        <v>51</v>
      </c>
      <c r="C14" s="93">
        <f>740000/1.21</f>
        <v>611570.24793388427</v>
      </c>
      <c r="D14" s="93">
        <v>611100</v>
      </c>
      <c r="E14" s="92" t="s">
        <v>83</v>
      </c>
      <c r="F14" s="92" t="s">
        <v>82</v>
      </c>
      <c r="G14" s="92" t="s">
        <v>36</v>
      </c>
      <c r="H14" s="104" t="s">
        <v>37</v>
      </c>
      <c r="I14" s="80"/>
      <c r="J14" s="80"/>
      <c r="K14" s="80"/>
    </row>
    <row r="15" spans="1:11" ht="60" x14ac:dyDescent="0.25">
      <c r="A15" s="90" t="s">
        <v>55</v>
      </c>
      <c r="B15" s="106" t="s">
        <v>53</v>
      </c>
      <c r="C15" s="91">
        <v>750000</v>
      </c>
      <c r="D15" s="91">
        <v>649000</v>
      </c>
      <c r="E15" s="95" t="s">
        <v>171</v>
      </c>
      <c r="F15" s="92" t="s">
        <v>172</v>
      </c>
      <c r="G15" s="92" t="s">
        <v>36</v>
      </c>
      <c r="H15" s="105" t="s">
        <v>32</v>
      </c>
      <c r="I15" s="80"/>
      <c r="J15" s="80"/>
      <c r="K15" s="80"/>
    </row>
    <row r="16" spans="1:11" ht="30" x14ac:dyDescent="0.25">
      <c r="A16" s="74" t="s">
        <v>56</v>
      </c>
      <c r="B16" s="107" t="s">
        <v>57</v>
      </c>
      <c r="C16" s="75">
        <v>330000</v>
      </c>
      <c r="D16" s="141" t="s">
        <v>107</v>
      </c>
      <c r="E16" s="142"/>
      <c r="F16" s="143"/>
      <c r="G16" s="76"/>
      <c r="H16" s="107" t="s">
        <v>77</v>
      </c>
      <c r="I16" s="80"/>
      <c r="J16" s="80"/>
      <c r="K16" s="82"/>
    </row>
    <row r="17" spans="1:11" ht="30" x14ac:dyDescent="0.25">
      <c r="A17" s="96" t="s">
        <v>59</v>
      </c>
      <c r="B17" s="107" t="s">
        <v>316</v>
      </c>
      <c r="C17" s="97">
        <v>450000</v>
      </c>
      <c r="D17" s="141" t="s">
        <v>107</v>
      </c>
      <c r="E17" s="142"/>
      <c r="F17" s="143"/>
      <c r="G17" s="76"/>
      <c r="H17" s="108" t="s">
        <v>25</v>
      </c>
      <c r="I17" s="80"/>
      <c r="J17" s="80"/>
      <c r="K17" s="80"/>
    </row>
    <row r="18" spans="1:11" ht="30" x14ac:dyDescent="0.25">
      <c r="A18" s="74" t="s">
        <v>60</v>
      </c>
      <c r="B18" s="107" t="s">
        <v>61</v>
      </c>
      <c r="C18" s="97" t="s">
        <v>62</v>
      </c>
      <c r="D18" s="135" t="s">
        <v>235</v>
      </c>
      <c r="E18" s="136"/>
      <c r="F18" s="137"/>
      <c r="G18" s="76"/>
      <c r="H18" s="107" t="s">
        <v>25</v>
      </c>
      <c r="I18" s="80"/>
      <c r="J18" s="80"/>
      <c r="K18" s="80"/>
    </row>
    <row r="19" spans="1:11" ht="45" x14ac:dyDescent="0.25">
      <c r="A19" s="90" t="s">
        <v>65</v>
      </c>
      <c r="B19" s="104" t="s">
        <v>66</v>
      </c>
      <c r="C19" s="91">
        <v>400000</v>
      </c>
      <c r="D19" s="91">
        <v>252000</v>
      </c>
      <c r="E19" s="95" t="s">
        <v>155</v>
      </c>
      <c r="F19" s="92" t="s">
        <v>156</v>
      </c>
      <c r="G19" s="92" t="s">
        <v>36</v>
      </c>
      <c r="H19" s="105" t="s">
        <v>30</v>
      </c>
      <c r="I19" s="80"/>
      <c r="J19" s="80"/>
      <c r="K19" s="80"/>
    </row>
    <row r="20" spans="1:11" ht="30" x14ac:dyDescent="0.25">
      <c r="A20" s="90" t="s">
        <v>76</v>
      </c>
      <c r="B20" s="104" t="s">
        <v>88</v>
      </c>
      <c r="C20" s="91">
        <v>1000000</v>
      </c>
      <c r="D20" s="91" t="s">
        <v>159</v>
      </c>
      <c r="E20" s="95" t="s">
        <v>158</v>
      </c>
      <c r="F20" s="92" t="s">
        <v>157</v>
      </c>
      <c r="G20" s="92" t="s">
        <v>23</v>
      </c>
      <c r="H20" s="105" t="s">
        <v>77</v>
      </c>
      <c r="I20" s="80"/>
      <c r="J20" s="80"/>
      <c r="K20" s="80"/>
    </row>
    <row r="21" spans="1:11" ht="45" x14ac:dyDescent="0.25">
      <c r="A21" s="90" t="s">
        <v>80</v>
      </c>
      <c r="B21" s="109" t="s">
        <v>87</v>
      </c>
      <c r="C21" s="91"/>
      <c r="D21" s="91" t="s">
        <v>162</v>
      </c>
      <c r="E21" s="95" t="s">
        <v>161</v>
      </c>
      <c r="F21" s="92" t="s">
        <v>160</v>
      </c>
      <c r="G21" s="92" t="s">
        <v>36</v>
      </c>
      <c r="H21" s="105" t="s">
        <v>37</v>
      </c>
      <c r="I21" s="80"/>
      <c r="J21" s="80"/>
      <c r="K21" s="80"/>
    </row>
    <row r="22" spans="1:11" ht="30" x14ac:dyDescent="0.25">
      <c r="A22" s="94" t="s">
        <v>86</v>
      </c>
      <c r="B22" s="110" t="s">
        <v>81</v>
      </c>
      <c r="C22" s="93"/>
      <c r="D22" s="98" t="s">
        <v>164</v>
      </c>
      <c r="E22" s="95" t="s">
        <v>165</v>
      </c>
      <c r="F22" s="92" t="s">
        <v>163</v>
      </c>
      <c r="G22" s="92" t="s">
        <v>42</v>
      </c>
      <c r="H22" s="104" t="s">
        <v>77</v>
      </c>
      <c r="I22" s="80"/>
      <c r="J22" s="80"/>
      <c r="K22" s="80"/>
    </row>
    <row r="23" spans="1:11" ht="30" x14ac:dyDescent="0.25">
      <c r="A23" s="96" t="s">
        <v>96</v>
      </c>
      <c r="B23" s="107" t="s">
        <v>97</v>
      </c>
      <c r="C23" s="99" t="s">
        <v>104</v>
      </c>
      <c r="D23" s="141" t="s">
        <v>58</v>
      </c>
      <c r="E23" s="142"/>
      <c r="F23" s="143"/>
      <c r="G23" s="76" t="s">
        <v>36</v>
      </c>
      <c r="H23" s="108" t="s">
        <v>30</v>
      </c>
      <c r="I23" s="80"/>
      <c r="J23" s="80"/>
      <c r="K23" s="80"/>
    </row>
    <row r="24" spans="1:11" ht="25.5" x14ac:dyDescent="0.25">
      <c r="A24" s="87" t="s">
        <v>10</v>
      </c>
      <c r="B24" s="88" t="s">
        <v>11</v>
      </c>
      <c r="C24" s="89" t="s">
        <v>12</v>
      </c>
      <c r="D24" s="87" t="s">
        <v>13</v>
      </c>
      <c r="E24" s="87" t="s">
        <v>5</v>
      </c>
      <c r="F24" s="87" t="s">
        <v>6</v>
      </c>
      <c r="G24" s="87" t="s">
        <v>4</v>
      </c>
      <c r="H24" s="87" t="s">
        <v>9</v>
      </c>
      <c r="I24" s="79"/>
      <c r="J24" s="79"/>
      <c r="K24" s="79"/>
    </row>
    <row r="25" spans="1:11" ht="60" x14ac:dyDescent="0.25">
      <c r="A25" s="94" t="s">
        <v>98</v>
      </c>
      <c r="B25" s="104" t="s">
        <v>99</v>
      </c>
      <c r="C25" s="93">
        <v>1100000</v>
      </c>
      <c r="D25" s="93">
        <v>453842</v>
      </c>
      <c r="E25" s="92" t="s">
        <v>178</v>
      </c>
      <c r="F25" s="92" t="s">
        <v>177</v>
      </c>
      <c r="G25" s="92" t="s">
        <v>36</v>
      </c>
      <c r="H25" s="104" t="s">
        <v>30</v>
      </c>
      <c r="I25" s="80"/>
      <c r="J25" s="80"/>
      <c r="K25" s="80"/>
    </row>
    <row r="26" spans="1:11" ht="30" x14ac:dyDescent="0.25">
      <c r="A26" s="96" t="s">
        <v>100</v>
      </c>
      <c r="B26" s="107" t="s">
        <v>101</v>
      </c>
      <c r="C26" s="97">
        <v>250000</v>
      </c>
      <c r="D26" s="138" t="s">
        <v>107</v>
      </c>
      <c r="E26" s="139"/>
      <c r="F26" s="140"/>
      <c r="G26" s="76" t="s">
        <v>36</v>
      </c>
      <c r="H26" s="108" t="s">
        <v>25</v>
      </c>
      <c r="I26" s="83"/>
      <c r="J26" s="83"/>
      <c r="K26" s="84"/>
    </row>
    <row r="27" spans="1:11" ht="30" x14ac:dyDescent="0.25">
      <c r="A27" s="96" t="s">
        <v>102</v>
      </c>
      <c r="B27" s="107" t="s">
        <v>319</v>
      </c>
      <c r="C27" s="97">
        <v>800000</v>
      </c>
      <c r="D27" s="138" t="s">
        <v>107</v>
      </c>
      <c r="E27" s="139"/>
      <c r="F27" s="140"/>
      <c r="G27" s="76" t="s">
        <v>23</v>
      </c>
      <c r="H27" s="108" t="s">
        <v>25</v>
      </c>
      <c r="I27" s="83"/>
      <c r="J27" s="83"/>
      <c r="K27" s="83"/>
    </row>
    <row r="28" spans="1:11" ht="30" x14ac:dyDescent="0.25">
      <c r="A28" s="74" t="s">
        <v>117</v>
      </c>
      <c r="B28" s="107" t="s">
        <v>321</v>
      </c>
      <c r="C28" s="75">
        <v>1150000</v>
      </c>
      <c r="D28" s="141" t="s">
        <v>107</v>
      </c>
      <c r="E28" s="142"/>
      <c r="F28" s="143"/>
      <c r="G28" s="76" t="s">
        <v>36</v>
      </c>
      <c r="H28" s="107" t="s">
        <v>32</v>
      </c>
      <c r="I28" s="83"/>
      <c r="J28" s="83"/>
      <c r="K28" s="85"/>
    </row>
    <row r="29" spans="1:11" ht="60" x14ac:dyDescent="0.25">
      <c r="A29" s="90" t="s">
        <v>116</v>
      </c>
      <c r="B29" s="104" t="s">
        <v>103</v>
      </c>
      <c r="C29" s="100" t="s">
        <v>105</v>
      </c>
      <c r="D29" s="91">
        <v>500000</v>
      </c>
      <c r="E29" s="95" t="s">
        <v>179</v>
      </c>
      <c r="F29" s="92" t="s">
        <v>180</v>
      </c>
      <c r="G29" s="92" t="s">
        <v>106</v>
      </c>
      <c r="H29" s="105" t="s">
        <v>30</v>
      </c>
      <c r="I29" s="80"/>
      <c r="J29" s="80"/>
      <c r="K29" s="80"/>
    </row>
    <row r="30" spans="1:11" ht="30" x14ac:dyDescent="0.25">
      <c r="A30" s="74" t="s">
        <v>115</v>
      </c>
      <c r="B30" s="107" t="s">
        <v>113</v>
      </c>
      <c r="C30" s="75">
        <v>1800000</v>
      </c>
      <c r="D30" s="135" t="s">
        <v>107</v>
      </c>
      <c r="E30" s="136"/>
      <c r="F30" s="137"/>
      <c r="G30" s="76" t="s">
        <v>23</v>
      </c>
      <c r="H30" s="107" t="s">
        <v>77</v>
      </c>
      <c r="I30" s="83"/>
      <c r="J30" s="83"/>
      <c r="K30" s="83"/>
    </row>
    <row r="31" spans="1:11" ht="30" x14ac:dyDescent="0.25">
      <c r="A31" s="74" t="s">
        <v>111</v>
      </c>
      <c r="B31" s="107" t="s">
        <v>112</v>
      </c>
      <c r="C31" s="75">
        <v>1100000</v>
      </c>
      <c r="D31" s="138" t="s">
        <v>107</v>
      </c>
      <c r="E31" s="139"/>
      <c r="F31" s="140"/>
      <c r="G31" s="76" t="s">
        <v>36</v>
      </c>
      <c r="H31" s="107" t="s">
        <v>14</v>
      </c>
      <c r="I31" s="83"/>
      <c r="J31" s="83"/>
      <c r="K31" s="83"/>
    </row>
    <row r="32" spans="1:11" ht="45" x14ac:dyDescent="0.25">
      <c r="A32" s="74" t="s">
        <v>114</v>
      </c>
      <c r="B32" s="107" t="s">
        <v>320</v>
      </c>
      <c r="C32" s="75" t="s">
        <v>118</v>
      </c>
      <c r="D32" s="138" t="s">
        <v>107</v>
      </c>
      <c r="E32" s="139"/>
      <c r="F32" s="140"/>
      <c r="G32" s="76" t="s">
        <v>119</v>
      </c>
      <c r="H32" s="107" t="s">
        <v>77</v>
      </c>
      <c r="I32" s="83"/>
      <c r="J32" s="83"/>
      <c r="K32" s="86"/>
    </row>
    <row r="33" spans="1:11" ht="30" x14ac:dyDescent="0.25">
      <c r="A33" s="90" t="s">
        <v>120</v>
      </c>
      <c r="B33" s="104" t="s">
        <v>126</v>
      </c>
      <c r="C33" s="91" t="s">
        <v>121</v>
      </c>
      <c r="D33" s="91" t="s">
        <v>182</v>
      </c>
      <c r="E33" s="95" t="s">
        <v>181</v>
      </c>
      <c r="F33" s="92" t="s">
        <v>183</v>
      </c>
      <c r="G33" s="92" t="s">
        <v>36</v>
      </c>
      <c r="H33" s="105" t="s">
        <v>25</v>
      </c>
      <c r="I33" s="80"/>
      <c r="J33" s="80"/>
      <c r="K33" s="80"/>
    </row>
    <row r="34" spans="1:11" ht="30" x14ac:dyDescent="0.25">
      <c r="A34" s="74" t="s">
        <v>122</v>
      </c>
      <c r="B34" s="107" t="s">
        <v>123</v>
      </c>
      <c r="C34" s="75">
        <v>450000</v>
      </c>
      <c r="D34" s="135" t="s">
        <v>235</v>
      </c>
      <c r="E34" s="136"/>
      <c r="F34" s="137"/>
      <c r="G34" s="76" t="s">
        <v>23</v>
      </c>
      <c r="H34" s="107" t="s">
        <v>25</v>
      </c>
      <c r="I34" s="83"/>
      <c r="J34" s="83"/>
      <c r="K34" s="80"/>
    </row>
    <row r="35" spans="1:11" ht="30" x14ac:dyDescent="0.25">
      <c r="A35" s="96" t="s">
        <v>124</v>
      </c>
      <c r="B35" s="107" t="s">
        <v>125</v>
      </c>
      <c r="C35" s="97">
        <v>245000</v>
      </c>
      <c r="D35" s="138" t="s">
        <v>107</v>
      </c>
      <c r="E35" s="139"/>
      <c r="F35" s="140"/>
      <c r="G35" s="76" t="s">
        <v>23</v>
      </c>
      <c r="H35" s="108" t="s">
        <v>25</v>
      </c>
      <c r="I35" s="83"/>
      <c r="J35" s="83"/>
      <c r="K35" s="82"/>
    </row>
    <row r="36" spans="1:11" ht="30" x14ac:dyDescent="0.25">
      <c r="A36" s="74" t="s">
        <v>127</v>
      </c>
      <c r="B36" s="107" t="s">
        <v>128</v>
      </c>
      <c r="C36" s="75">
        <v>220000</v>
      </c>
      <c r="D36" s="135" t="s">
        <v>197</v>
      </c>
      <c r="E36" s="136"/>
      <c r="F36" s="137"/>
      <c r="G36" s="76"/>
      <c r="H36" s="107" t="s">
        <v>25</v>
      </c>
      <c r="I36" s="83"/>
      <c r="J36" s="83"/>
      <c r="K36" s="80"/>
    </row>
    <row r="37" spans="1:11" ht="30" x14ac:dyDescent="0.25">
      <c r="A37" s="90" t="s">
        <v>129</v>
      </c>
      <c r="B37" s="104" t="s">
        <v>173</v>
      </c>
      <c r="C37" s="91">
        <v>1150000</v>
      </c>
      <c r="D37" s="91">
        <v>876710.54</v>
      </c>
      <c r="E37" s="95" t="s">
        <v>174</v>
      </c>
      <c r="F37" s="92" t="s">
        <v>175</v>
      </c>
      <c r="G37" s="92" t="s">
        <v>36</v>
      </c>
      <c r="H37" s="105" t="s">
        <v>32</v>
      </c>
      <c r="I37" s="80"/>
      <c r="J37" s="80"/>
      <c r="K37" s="80"/>
    </row>
    <row r="38" spans="1:11" ht="30" x14ac:dyDescent="0.25">
      <c r="A38" s="96" t="s">
        <v>130</v>
      </c>
      <c r="B38" s="107" t="s">
        <v>322</v>
      </c>
      <c r="C38" s="75">
        <v>200000</v>
      </c>
      <c r="D38" s="135" t="s">
        <v>107</v>
      </c>
      <c r="E38" s="136"/>
      <c r="F38" s="137"/>
      <c r="G38" s="76" t="s">
        <v>36</v>
      </c>
      <c r="H38" s="107" t="s">
        <v>22</v>
      </c>
      <c r="I38" s="83"/>
      <c r="J38" s="83"/>
      <c r="K38" s="84"/>
    </row>
    <row r="39" spans="1:11" ht="45" x14ac:dyDescent="0.25">
      <c r="A39" s="90" t="s">
        <v>135</v>
      </c>
      <c r="B39" s="104" t="s">
        <v>324</v>
      </c>
      <c r="C39" s="91">
        <v>245000</v>
      </c>
      <c r="D39" s="91">
        <v>228000</v>
      </c>
      <c r="E39" s="95" t="s">
        <v>184</v>
      </c>
      <c r="F39" s="92" t="s">
        <v>185</v>
      </c>
      <c r="G39" s="92" t="s">
        <v>23</v>
      </c>
      <c r="H39" s="105" t="s">
        <v>25</v>
      </c>
      <c r="I39" s="80"/>
      <c r="J39" s="80"/>
      <c r="K39" s="80"/>
    </row>
    <row r="40" spans="1:11" ht="30" x14ac:dyDescent="0.25">
      <c r="A40" s="74" t="s">
        <v>136</v>
      </c>
      <c r="B40" s="107" t="s">
        <v>137</v>
      </c>
      <c r="C40" s="75">
        <v>130000</v>
      </c>
      <c r="D40" s="138" t="s">
        <v>107</v>
      </c>
      <c r="E40" s="139"/>
      <c r="F40" s="140"/>
      <c r="G40" s="76" t="s">
        <v>138</v>
      </c>
      <c r="H40" s="107" t="s">
        <v>14</v>
      </c>
      <c r="I40" s="83"/>
      <c r="J40" s="83"/>
      <c r="K40" s="83"/>
    </row>
    <row r="41" spans="1:11" ht="45" x14ac:dyDescent="0.25">
      <c r="A41" s="90" t="s">
        <v>142</v>
      </c>
      <c r="B41" s="104" t="s">
        <v>141</v>
      </c>
      <c r="C41" s="91">
        <v>190000</v>
      </c>
      <c r="D41" s="91">
        <v>177811.03</v>
      </c>
      <c r="E41" s="95" t="s">
        <v>234</v>
      </c>
      <c r="F41" s="92" t="s">
        <v>176</v>
      </c>
      <c r="G41" s="92" t="s">
        <v>36</v>
      </c>
      <c r="H41" s="105" t="s">
        <v>32</v>
      </c>
      <c r="I41" s="80"/>
      <c r="J41" s="80"/>
      <c r="K41" s="82"/>
    </row>
    <row r="42" spans="1:11" ht="45" x14ac:dyDescent="0.25">
      <c r="A42" s="94" t="s">
        <v>143</v>
      </c>
      <c r="B42" s="104" t="s">
        <v>144</v>
      </c>
      <c r="C42" s="93">
        <v>5500000</v>
      </c>
      <c r="D42" s="93">
        <v>4707832.26</v>
      </c>
      <c r="E42" s="92" t="s">
        <v>272</v>
      </c>
      <c r="F42" s="92" t="s">
        <v>271</v>
      </c>
      <c r="G42" s="92" t="s">
        <v>36</v>
      </c>
      <c r="H42" s="104" t="s">
        <v>25</v>
      </c>
      <c r="I42" s="80"/>
      <c r="J42" s="80"/>
      <c r="K42" s="80"/>
    </row>
    <row r="43" spans="1:11" ht="30" x14ac:dyDescent="0.25">
      <c r="A43" s="74" t="s">
        <v>147</v>
      </c>
      <c r="B43" s="107" t="s">
        <v>327</v>
      </c>
      <c r="C43" s="97">
        <v>500000</v>
      </c>
      <c r="D43" s="138" t="s">
        <v>107</v>
      </c>
      <c r="E43" s="139"/>
      <c r="F43" s="140"/>
      <c r="G43" s="76" t="s">
        <v>36</v>
      </c>
      <c r="H43" s="108" t="s">
        <v>22</v>
      </c>
      <c r="I43" s="83"/>
      <c r="J43" s="83"/>
      <c r="K43" s="83"/>
    </row>
    <row r="44" spans="1:11" ht="30" x14ac:dyDescent="0.25">
      <c r="A44" s="94" t="s">
        <v>166</v>
      </c>
      <c r="B44" s="104" t="s">
        <v>167</v>
      </c>
      <c r="C44" s="93">
        <v>520000</v>
      </c>
      <c r="D44" s="93">
        <f>427928.6/1.21</f>
        <v>353660</v>
      </c>
      <c r="E44" s="92" t="s">
        <v>267</v>
      </c>
      <c r="F44" s="92" t="s">
        <v>222</v>
      </c>
      <c r="G44" s="92" t="s">
        <v>119</v>
      </c>
      <c r="H44" s="104" t="s">
        <v>77</v>
      </c>
      <c r="I44" s="80"/>
      <c r="J44" s="80"/>
      <c r="K44" s="80"/>
    </row>
    <row r="45" spans="1:11" ht="48" customHeight="1" x14ac:dyDescent="0.25">
      <c r="A45" s="90" t="s">
        <v>168</v>
      </c>
      <c r="B45" s="104" t="s">
        <v>169</v>
      </c>
      <c r="C45" s="101">
        <v>500000</v>
      </c>
      <c r="D45" s="91">
        <v>348000</v>
      </c>
      <c r="E45" s="95" t="s">
        <v>289</v>
      </c>
      <c r="F45" s="92" t="s">
        <v>290</v>
      </c>
      <c r="G45" s="92" t="s">
        <v>36</v>
      </c>
      <c r="H45" s="105" t="s">
        <v>14</v>
      </c>
      <c r="I45" s="80"/>
      <c r="J45" s="80"/>
      <c r="K45" s="80"/>
    </row>
    <row r="46" spans="1:11" ht="30" x14ac:dyDescent="0.25">
      <c r="A46" s="74" t="s">
        <v>186</v>
      </c>
      <c r="B46" s="107" t="s">
        <v>328</v>
      </c>
      <c r="C46" s="75">
        <v>300000</v>
      </c>
      <c r="D46" s="135" t="s">
        <v>107</v>
      </c>
      <c r="E46" s="136"/>
      <c r="F46" s="137"/>
      <c r="G46" s="76" t="s">
        <v>23</v>
      </c>
      <c r="H46" s="107" t="s">
        <v>25</v>
      </c>
      <c r="I46" s="83"/>
      <c r="J46" s="83"/>
      <c r="K46" s="83"/>
    </row>
    <row r="47" spans="1:11" ht="45" x14ac:dyDescent="0.25">
      <c r="A47" s="90" t="s">
        <v>187</v>
      </c>
      <c r="B47" s="104" t="s">
        <v>188</v>
      </c>
      <c r="C47" s="91">
        <v>800000</v>
      </c>
      <c r="D47" s="91" t="s">
        <v>339</v>
      </c>
      <c r="E47" s="95" t="s">
        <v>245</v>
      </c>
      <c r="F47" s="92" t="s">
        <v>246</v>
      </c>
      <c r="G47" s="92" t="s">
        <v>119</v>
      </c>
      <c r="H47" s="105" t="s">
        <v>25</v>
      </c>
      <c r="I47" s="80"/>
      <c r="J47" s="80"/>
      <c r="K47" s="80"/>
    </row>
    <row r="48" spans="1:11" ht="25.5" x14ac:dyDescent="0.25">
      <c r="A48" s="87" t="s">
        <v>10</v>
      </c>
      <c r="B48" s="88" t="s">
        <v>11</v>
      </c>
      <c r="C48" s="89" t="s">
        <v>12</v>
      </c>
      <c r="D48" s="87" t="s">
        <v>13</v>
      </c>
      <c r="E48" s="87" t="s">
        <v>5</v>
      </c>
      <c r="F48" s="87" t="s">
        <v>6</v>
      </c>
      <c r="G48" s="87" t="s">
        <v>4</v>
      </c>
      <c r="H48" s="87" t="s">
        <v>9</v>
      </c>
      <c r="I48" s="79"/>
      <c r="J48" s="79"/>
      <c r="K48" s="79"/>
    </row>
    <row r="49" spans="1:11" ht="30" x14ac:dyDescent="0.25">
      <c r="A49" s="94" t="s">
        <v>189</v>
      </c>
      <c r="B49" s="104" t="s">
        <v>190</v>
      </c>
      <c r="C49" s="93">
        <v>820000</v>
      </c>
      <c r="D49" s="93">
        <v>544249.4</v>
      </c>
      <c r="E49" s="92" t="s">
        <v>220</v>
      </c>
      <c r="F49" s="92" t="s">
        <v>221</v>
      </c>
      <c r="G49" s="92" t="s">
        <v>42</v>
      </c>
      <c r="H49" s="104" t="s">
        <v>37</v>
      </c>
      <c r="I49" s="80"/>
      <c r="J49" s="80"/>
      <c r="K49" s="80"/>
    </row>
    <row r="50" spans="1:11" ht="30" x14ac:dyDescent="0.25">
      <c r="A50" s="90" t="s">
        <v>193</v>
      </c>
      <c r="B50" s="104" t="s">
        <v>329</v>
      </c>
      <c r="C50" s="91">
        <v>650000</v>
      </c>
      <c r="D50" s="102">
        <v>826277.81</v>
      </c>
      <c r="E50" s="95" t="s">
        <v>255</v>
      </c>
      <c r="F50" s="92" t="s">
        <v>249</v>
      </c>
      <c r="G50" s="92" t="s">
        <v>36</v>
      </c>
      <c r="H50" s="105" t="s">
        <v>25</v>
      </c>
      <c r="I50" s="80"/>
      <c r="J50" s="80"/>
      <c r="K50" s="80"/>
    </row>
    <row r="51" spans="1:11" ht="30" x14ac:dyDescent="0.25">
      <c r="A51" s="96" t="s">
        <v>194</v>
      </c>
      <c r="B51" s="107" t="s">
        <v>330</v>
      </c>
      <c r="C51" s="97">
        <v>245000</v>
      </c>
      <c r="D51" s="135" t="s">
        <v>107</v>
      </c>
      <c r="E51" s="136"/>
      <c r="F51" s="137"/>
      <c r="G51" s="76" t="s">
        <v>36</v>
      </c>
      <c r="H51" s="108" t="s">
        <v>25</v>
      </c>
      <c r="I51" s="83"/>
      <c r="J51" s="83"/>
      <c r="K51" s="84"/>
    </row>
    <row r="52" spans="1:11" ht="60" x14ac:dyDescent="0.25">
      <c r="A52" s="74" t="s">
        <v>195</v>
      </c>
      <c r="B52" s="107" t="s">
        <v>196</v>
      </c>
      <c r="C52" s="75">
        <v>820000</v>
      </c>
      <c r="D52" s="135" t="s">
        <v>107</v>
      </c>
      <c r="E52" s="136"/>
      <c r="F52" s="137"/>
      <c r="G52" s="76" t="s">
        <v>36</v>
      </c>
      <c r="H52" s="107" t="s">
        <v>25</v>
      </c>
      <c r="I52" s="83"/>
      <c r="J52" s="83"/>
      <c r="K52" s="83"/>
    </row>
    <row r="53" spans="1:11" ht="45" x14ac:dyDescent="0.25">
      <c r="A53" s="90" t="s">
        <v>198</v>
      </c>
      <c r="B53" s="104" t="s">
        <v>331</v>
      </c>
      <c r="C53" s="91">
        <v>300000</v>
      </c>
      <c r="D53" s="91">
        <v>387000</v>
      </c>
      <c r="E53" s="95" t="s">
        <v>247</v>
      </c>
      <c r="F53" s="92" t="s">
        <v>185</v>
      </c>
      <c r="G53" s="92" t="s">
        <v>23</v>
      </c>
      <c r="H53" s="105" t="s">
        <v>25</v>
      </c>
      <c r="I53" s="80"/>
      <c r="J53" s="80"/>
      <c r="K53" s="80"/>
    </row>
    <row r="54" spans="1:11" ht="30" x14ac:dyDescent="0.25">
      <c r="A54" s="94" t="s">
        <v>199</v>
      </c>
      <c r="B54" s="104" t="s">
        <v>333</v>
      </c>
      <c r="C54" s="93">
        <v>500000</v>
      </c>
      <c r="D54" s="93">
        <v>279500</v>
      </c>
      <c r="E54" s="92" t="s">
        <v>273</v>
      </c>
      <c r="F54" s="92" t="s">
        <v>274</v>
      </c>
      <c r="G54" s="92" t="s">
        <v>42</v>
      </c>
      <c r="H54" s="104" t="s">
        <v>25</v>
      </c>
      <c r="I54" s="80"/>
      <c r="J54" s="80"/>
      <c r="K54" s="80"/>
    </row>
    <row r="55" spans="1:11" ht="30" x14ac:dyDescent="0.25">
      <c r="A55" s="90" t="s">
        <v>200</v>
      </c>
      <c r="B55" s="104" t="s">
        <v>201</v>
      </c>
      <c r="C55" s="91">
        <v>680000</v>
      </c>
      <c r="D55" s="91">
        <v>660000</v>
      </c>
      <c r="E55" s="95" t="s">
        <v>341</v>
      </c>
      <c r="F55" s="92" t="s">
        <v>342</v>
      </c>
      <c r="G55" s="92" t="s">
        <v>36</v>
      </c>
      <c r="H55" s="105" t="s">
        <v>32</v>
      </c>
      <c r="I55" s="80"/>
      <c r="J55" s="80"/>
      <c r="K55" s="80"/>
    </row>
    <row r="56" spans="1:11" ht="45" x14ac:dyDescent="0.25">
      <c r="A56" s="94" t="s">
        <v>212</v>
      </c>
      <c r="B56" s="104" t="s">
        <v>213</v>
      </c>
      <c r="C56" s="93">
        <v>820000</v>
      </c>
      <c r="D56" s="93">
        <v>686000</v>
      </c>
      <c r="E56" s="92" t="s">
        <v>248</v>
      </c>
      <c r="F56" s="92" t="s">
        <v>185</v>
      </c>
      <c r="G56" s="92" t="s">
        <v>23</v>
      </c>
      <c r="H56" s="111" t="s">
        <v>25</v>
      </c>
      <c r="I56" s="80"/>
      <c r="J56" s="80"/>
      <c r="K56" s="80"/>
    </row>
    <row r="57" spans="1:11" ht="30" x14ac:dyDescent="0.25">
      <c r="A57" s="96" t="s">
        <v>214</v>
      </c>
      <c r="B57" s="107" t="s">
        <v>215</v>
      </c>
      <c r="C57" s="97">
        <v>410000</v>
      </c>
      <c r="D57" s="138" t="s">
        <v>107</v>
      </c>
      <c r="E57" s="139"/>
      <c r="F57" s="140"/>
      <c r="G57" s="76" t="s">
        <v>23</v>
      </c>
      <c r="H57" s="108" t="s">
        <v>25</v>
      </c>
      <c r="I57" s="83"/>
      <c r="J57" s="83"/>
      <c r="K57" s="82"/>
    </row>
    <row r="58" spans="1:11" ht="30" x14ac:dyDescent="0.25">
      <c r="A58" s="94" t="s">
        <v>219</v>
      </c>
      <c r="B58" s="104" t="s">
        <v>223</v>
      </c>
      <c r="C58" s="93">
        <v>430000</v>
      </c>
      <c r="D58" s="93">
        <v>584632</v>
      </c>
      <c r="E58" s="92" t="s">
        <v>258</v>
      </c>
      <c r="F58" s="92" t="s">
        <v>157</v>
      </c>
      <c r="G58" s="92" t="s">
        <v>23</v>
      </c>
      <c r="H58" s="104" t="s">
        <v>77</v>
      </c>
      <c r="I58" s="80"/>
      <c r="J58" s="80"/>
      <c r="K58" s="80"/>
    </row>
    <row r="59" spans="1:11" ht="30" x14ac:dyDescent="0.25">
      <c r="A59" s="96" t="s">
        <v>230</v>
      </c>
      <c r="B59" s="107" t="s">
        <v>231</v>
      </c>
      <c r="C59" s="97">
        <v>415000</v>
      </c>
      <c r="D59" s="138" t="s">
        <v>107</v>
      </c>
      <c r="E59" s="139"/>
      <c r="F59" s="140"/>
      <c r="G59" s="76" t="s">
        <v>36</v>
      </c>
      <c r="H59" s="108" t="s">
        <v>25</v>
      </c>
      <c r="I59" s="83"/>
      <c r="J59" s="83"/>
      <c r="K59" s="80"/>
    </row>
    <row r="60" spans="1:11" ht="30" x14ac:dyDescent="0.25">
      <c r="A60" s="94" t="s">
        <v>232</v>
      </c>
      <c r="B60" s="104" t="s">
        <v>233</v>
      </c>
      <c r="C60" s="93">
        <v>820000</v>
      </c>
      <c r="D60" s="93">
        <v>678919.5</v>
      </c>
      <c r="E60" s="92" t="s">
        <v>343</v>
      </c>
      <c r="F60" s="92" t="s">
        <v>344</v>
      </c>
      <c r="G60" s="92" t="s">
        <v>23</v>
      </c>
      <c r="H60" s="104" t="s">
        <v>32</v>
      </c>
      <c r="I60" s="80"/>
      <c r="J60" s="80"/>
      <c r="K60" s="82"/>
    </row>
    <row r="61" spans="1:11" ht="47.25" x14ac:dyDescent="0.25">
      <c r="A61" s="90" t="s">
        <v>250</v>
      </c>
      <c r="B61" s="104" t="s">
        <v>334</v>
      </c>
      <c r="C61" s="91">
        <v>222000</v>
      </c>
      <c r="D61" s="91">
        <v>185120</v>
      </c>
      <c r="E61" s="95" t="s">
        <v>302</v>
      </c>
      <c r="F61" s="73" t="s">
        <v>300</v>
      </c>
      <c r="G61" s="112" t="s">
        <v>301</v>
      </c>
      <c r="H61" s="105" t="s">
        <v>30</v>
      </c>
      <c r="I61" s="80"/>
      <c r="J61" s="80"/>
      <c r="K61" s="80"/>
    </row>
    <row r="62" spans="1:11" ht="45" x14ac:dyDescent="0.25">
      <c r="A62" s="94" t="s">
        <v>251</v>
      </c>
      <c r="B62" s="104" t="s">
        <v>335</v>
      </c>
      <c r="C62" s="93">
        <v>280000</v>
      </c>
      <c r="D62" s="93">
        <v>136000</v>
      </c>
      <c r="E62" s="92" t="s">
        <v>304</v>
      </c>
      <c r="F62" s="103" t="s">
        <v>303</v>
      </c>
      <c r="G62" s="112" t="s">
        <v>119</v>
      </c>
      <c r="H62" s="113" t="s">
        <v>30</v>
      </c>
      <c r="I62" s="80"/>
      <c r="J62" s="80"/>
      <c r="K62" s="80"/>
    </row>
    <row r="63" spans="1:11" ht="30" x14ac:dyDescent="0.25">
      <c r="A63" s="90" t="s">
        <v>252</v>
      </c>
      <c r="B63" s="104" t="s">
        <v>253</v>
      </c>
      <c r="C63" s="91">
        <v>415000</v>
      </c>
      <c r="D63" s="91">
        <v>348354.15</v>
      </c>
      <c r="E63" s="95" t="s">
        <v>281</v>
      </c>
      <c r="F63" s="92" t="s">
        <v>342</v>
      </c>
      <c r="G63" s="114" t="s">
        <v>36</v>
      </c>
      <c r="H63" s="115" t="s">
        <v>25</v>
      </c>
      <c r="I63" s="80"/>
      <c r="J63" s="80"/>
      <c r="K63" s="80"/>
    </row>
    <row r="64" spans="1:11" ht="45" x14ac:dyDescent="0.25">
      <c r="A64" s="94" t="s">
        <v>254</v>
      </c>
      <c r="B64" s="104" t="s">
        <v>282</v>
      </c>
      <c r="C64" s="93">
        <v>820000</v>
      </c>
      <c r="D64" s="93">
        <v>817000</v>
      </c>
      <c r="E64" s="92" t="s">
        <v>283</v>
      </c>
      <c r="F64" s="92" t="s">
        <v>284</v>
      </c>
      <c r="G64" s="92" t="s">
        <v>36</v>
      </c>
      <c r="H64" s="104" t="s">
        <v>25</v>
      </c>
      <c r="I64" s="80"/>
      <c r="J64" s="80"/>
      <c r="K64" s="80"/>
    </row>
    <row r="65" spans="1:11" ht="45" x14ac:dyDescent="0.25">
      <c r="A65" s="90" t="s">
        <v>256</v>
      </c>
      <c r="B65" s="104" t="s">
        <v>257</v>
      </c>
      <c r="C65" s="91">
        <v>1000000</v>
      </c>
      <c r="D65" s="91">
        <v>1000000</v>
      </c>
      <c r="E65" s="92" t="s">
        <v>270</v>
      </c>
      <c r="F65" s="92" t="s">
        <v>266</v>
      </c>
      <c r="G65" s="92" t="s">
        <v>119</v>
      </c>
      <c r="H65" s="105" t="s">
        <v>77</v>
      </c>
      <c r="I65" s="80"/>
      <c r="J65" s="80"/>
      <c r="K65" s="80"/>
    </row>
    <row r="66" spans="1:11" ht="60" x14ac:dyDescent="0.25">
      <c r="A66" s="94" t="s">
        <v>260</v>
      </c>
      <c r="B66" s="104" t="s">
        <v>337</v>
      </c>
      <c r="C66" s="93">
        <v>450000</v>
      </c>
      <c r="D66" s="93">
        <v>444000</v>
      </c>
      <c r="E66" s="92" t="s">
        <v>311</v>
      </c>
      <c r="F66" s="92" t="s">
        <v>306</v>
      </c>
      <c r="G66" s="92" t="s">
        <v>38</v>
      </c>
      <c r="H66" s="104" t="s">
        <v>77</v>
      </c>
      <c r="I66" s="80"/>
      <c r="J66" s="80"/>
      <c r="K66" s="80"/>
    </row>
    <row r="67" spans="1:11" ht="30" x14ac:dyDescent="0.25">
      <c r="A67" s="90" t="s">
        <v>261</v>
      </c>
      <c r="B67" s="104" t="s">
        <v>338</v>
      </c>
      <c r="C67" s="93" t="s">
        <v>269</v>
      </c>
      <c r="D67" s="144" t="s">
        <v>151</v>
      </c>
      <c r="E67" s="145"/>
      <c r="F67" s="146"/>
      <c r="G67" s="92" t="s">
        <v>38</v>
      </c>
      <c r="H67" s="105" t="s">
        <v>25</v>
      </c>
      <c r="I67" s="80"/>
      <c r="J67" s="80"/>
      <c r="K67" s="80"/>
    </row>
    <row r="68" spans="1:11" ht="30" x14ac:dyDescent="0.25">
      <c r="A68" s="74" t="s">
        <v>262</v>
      </c>
      <c r="B68" s="107" t="s">
        <v>263</v>
      </c>
      <c r="C68" s="75">
        <v>2299506.7200000002</v>
      </c>
      <c r="D68" s="135" t="s">
        <v>288</v>
      </c>
      <c r="E68" s="136"/>
      <c r="F68" s="137"/>
      <c r="G68" s="76" t="s">
        <v>36</v>
      </c>
      <c r="H68" s="107" t="s">
        <v>268</v>
      </c>
      <c r="I68" s="83"/>
      <c r="J68" s="83"/>
      <c r="K68" s="80"/>
    </row>
    <row r="69" spans="1:11" ht="30" x14ac:dyDescent="0.25">
      <c r="A69" s="90" t="s">
        <v>264</v>
      </c>
      <c r="B69" s="104" t="s">
        <v>265</v>
      </c>
      <c r="C69" s="91">
        <v>1400000</v>
      </c>
      <c r="D69" s="91">
        <v>992348.28</v>
      </c>
      <c r="E69" s="95" t="s">
        <v>309</v>
      </c>
      <c r="F69" s="92" t="s">
        <v>310</v>
      </c>
      <c r="G69" s="92" t="s">
        <v>36</v>
      </c>
      <c r="H69" s="105" t="s">
        <v>77</v>
      </c>
      <c r="I69" s="80"/>
      <c r="J69" s="80"/>
      <c r="K69" s="80"/>
    </row>
    <row r="70" spans="1:11" ht="30" x14ac:dyDescent="0.25">
      <c r="A70" s="94" t="s">
        <v>275</v>
      </c>
      <c r="B70" s="104" t="s">
        <v>276</v>
      </c>
      <c r="C70" s="93">
        <v>350000</v>
      </c>
      <c r="D70" s="93">
        <v>241200</v>
      </c>
      <c r="E70" s="92"/>
      <c r="F70" s="92" t="s">
        <v>287</v>
      </c>
      <c r="G70" s="92" t="s">
        <v>36</v>
      </c>
      <c r="H70" s="104" t="s">
        <v>268</v>
      </c>
      <c r="I70" s="80"/>
      <c r="J70" s="80"/>
      <c r="K70" s="80"/>
    </row>
    <row r="71" spans="1:11" ht="30" x14ac:dyDescent="0.25">
      <c r="A71" s="90" t="s">
        <v>277</v>
      </c>
      <c r="B71" s="104" t="s">
        <v>278</v>
      </c>
      <c r="C71" s="91">
        <v>300000</v>
      </c>
      <c r="D71" s="91">
        <v>220000</v>
      </c>
      <c r="E71" s="92" t="s">
        <v>307</v>
      </c>
      <c r="F71" s="92" t="s">
        <v>308</v>
      </c>
      <c r="G71" s="92" t="s">
        <v>36</v>
      </c>
      <c r="H71" s="105" t="s">
        <v>37</v>
      </c>
      <c r="I71" s="80"/>
      <c r="J71" s="80"/>
      <c r="K71" s="80"/>
    </row>
    <row r="72" spans="1:11" ht="60" x14ac:dyDescent="0.25">
      <c r="A72" s="94" t="s">
        <v>285</v>
      </c>
      <c r="B72" s="104" t="s">
        <v>286</v>
      </c>
      <c r="C72" s="93">
        <v>170000</v>
      </c>
      <c r="D72" s="93">
        <f>195896.58/1.21</f>
        <v>161898</v>
      </c>
      <c r="E72" s="92" t="s">
        <v>305</v>
      </c>
      <c r="F72" s="92" t="s">
        <v>306</v>
      </c>
      <c r="G72" s="92" t="s">
        <v>38</v>
      </c>
      <c r="H72" s="116" t="s">
        <v>77</v>
      </c>
      <c r="I72" s="80"/>
      <c r="J72" s="80"/>
      <c r="K72" s="80"/>
    </row>
    <row r="73" spans="1:11" x14ac:dyDescent="0.25">
      <c r="F73"/>
    </row>
    <row r="74" spans="1:11" x14ac:dyDescent="0.25">
      <c r="F74"/>
    </row>
    <row r="75" spans="1:11" x14ac:dyDescent="0.25">
      <c r="F75"/>
    </row>
    <row r="76" spans="1:11" x14ac:dyDescent="0.25">
      <c r="F76"/>
    </row>
    <row r="77" spans="1:11" x14ac:dyDescent="0.25">
      <c r="F77"/>
    </row>
    <row r="78" spans="1:11" x14ac:dyDescent="0.25">
      <c r="F78"/>
    </row>
    <row r="79" spans="1:11" x14ac:dyDescent="0.25">
      <c r="F79"/>
    </row>
    <row r="80" spans="1:11" x14ac:dyDescent="0.25">
      <c r="F80"/>
    </row>
    <row r="81" spans="6:6" x14ac:dyDescent="0.25">
      <c r="F81"/>
    </row>
    <row r="82" spans="6:6" x14ac:dyDescent="0.25">
      <c r="F82"/>
    </row>
    <row r="83" spans="6:6" x14ac:dyDescent="0.25">
      <c r="F83"/>
    </row>
    <row r="84" spans="6:6" x14ac:dyDescent="0.25">
      <c r="F84"/>
    </row>
    <row r="85" spans="6:6" x14ac:dyDescent="0.25">
      <c r="F85"/>
    </row>
    <row r="86" spans="6:6" x14ac:dyDescent="0.25">
      <c r="F86"/>
    </row>
    <row r="87" spans="6:6" x14ac:dyDescent="0.25">
      <c r="F87"/>
    </row>
    <row r="88" spans="6:6" x14ac:dyDescent="0.25">
      <c r="F88"/>
    </row>
    <row r="89" spans="6:6" x14ac:dyDescent="0.25">
      <c r="F89"/>
    </row>
    <row r="90" spans="6:6" x14ac:dyDescent="0.25">
      <c r="F90"/>
    </row>
    <row r="91" spans="6:6" x14ac:dyDescent="0.25">
      <c r="F91"/>
    </row>
  </sheetData>
  <autoFilter ref="A1:H80" xr:uid="{00000000-0009-0000-0000-000001000000}">
    <filterColumn colId="0" showButton="0"/>
    <filterColumn colId="1" showButton="0"/>
    <filterColumn colId="2" showButton="0"/>
    <filterColumn colId="3" showButton="0"/>
    <filterColumn colId="4" showButton="0"/>
  </autoFilter>
  <mergeCells count="28">
    <mergeCell ref="D17:F17"/>
    <mergeCell ref="D67:F67"/>
    <mergeCell ref="A1:F1"/>
    <mergeCell ref="E7:F7"/>
    <mergeCell ref="E3:F3"/>
    <mergeCell ref="E8:F8"/>
    <mergeCell ref="D11:F11"/>
    <mergeCell ref="D16:F16"/>
    <mergeCell ref="D43:F43"/>
    <mergeCell ref="D40:F40"/>
    <mergeCell ref="D35:F35"/>
    <mergeCell ref="D28:F28"/>
    <mergeCell ref="D27:F27"/>
    <mergeCell ref="D32:F32"/>
    <mergeCell ref="D31:F31"/>
    <mergeCell ref="D36:F36"/>
    <mergeCell ref="D34:F34"/>
    <mergeCell ref="D18:F18"/>
    <mergeCell ref="D23:F23"/>
    <mergeCell ref="D30:F30"/>
    <mergeCell ref="D38:F38"/>
    <mergeCell ref="D26:F26"/>
    <mergeCell ref="D68:F68"/>
    <mergeCell ref="D57:F57"/>
    <mergeCell ref="D59:F59"/>
    <mergeCell ref="D51:F51"/>
    <mergeCell ref="D46:F46"/>
    <mergeCell ref="D52:F52"/>
  </mergeCells>
  <phoneticPr fontId="28" type="noConversion"/>
  <pageMargins left="0.70866141732283472" right="0.70866141732283472" top="0.59055118110236227" bottom="0.59055118110236227" header="0.51181102362204722" footer="0.51181102362204722"/>
  <pageSetup paperSize="9" scale="59" firstPageNumber="0" fitToHeight="0" orientation="landscape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"/>
  <sheetViews>
    <sheetView workbookViewId="0">
      <selection activeCell="U3" sqref="U3"/>
    </sheetView>
  </sheetViews>
  <sheetFormatPr defaultRowHeight="15" x14ac:dyDescent="0.25"/>
  <cols>
    <col min="8" max="8" width="9.5703125" customWidth="1"/>
    <col min="9" max="10" width="13.28515625" customWidth="1"/>
    <col min="11" max="11" width="13.140625" customWidth="1"/>
    <col min="12" max="12" width="11.5703125" customWidth="1"/>
  </cols>
  <sheetData>
    <row r="1" spans="1:14" ht="67.5" x14ac:dyDescent="0.25">
      <c r="A1" s="24" t="s">
        <v>0</v>
      </c>
      <c r="B1" s="25" t="s">
        <v>1</v>
      </c>
      <c r="C1" s="25" t="s">
        <v>2</v>
      </c>
      <c r="D1" s="25" t="s">
        <v>3</v>
      </c>
      <c r="E1" s="25" t="s">
        <v>8</v>
      </c>
      <c r="F1" s="25" t="s">
        <v>4</v>
      </c>
      <c r="G1" s="25" t="s">
        <v>5</v>
      </c>
      <c r="H1" s="25" t="s">
        <v>7</v>
      </c>
      <c r="I1" s="25" t="s">
        <v>6</v>
      </c>
      <c r="J1" s="117" t="s">
        <v>9</v>
      </c>
      <c r="K1" s="125"/>
      <c r="L1" s="126"/>
      <c r="M1" s="126"/>
      <c r="N1" s="120"/>
    </row>
    <row r="2" spans="1:14" ht="90" x14ac:dyDescent="0.25">
      <c r="A2" s="10" t="s">
        <v>72</v>
      </c>
      <c r="B2" s="5" t="s">
        <v>73</v>
      </c>
      <c r="C2" s="7" t="s">
        <v>78</v>
      </c>
      <c r="D2" s="7" t="s">
        <v>74</v>
      </c>
      <c r="E2" s="40"/>
      <c r="F2" s="40" t="s">
        <v>36</v>
      </c>
      <c r="G2" s="40" t="s">
        <v>211</v>
      </c>
      <c r="H2" s="28">
        <v>119700</v>
      </c>
      <c r="I2" s="44" t="s">
        <v>109</v>
      </c>
      <c r="J2" s="118" t="s">
        <v>79</v>
      </c>
      <c r="K2" s="118"/>
      <c r="L2" s="121"/>
      <c r="M2" s="122"/>
      <c r="N2" s="120"/>
    </row>
    <row r="3" spans="1:14" ht="75" x14ac:dyDescent="0.25">
      <c r="A3" s="11" t="s">
        <v>72</v>
      </c>
      <c r="B3" s="12" t="s">
        <v>75</v>
      </c>
      <c r="C3" s="27" t="s">
        <v>69</v>
      </c>
      <c r="D3" s="28">
        <v>6930000</v>
      </c>
      <c r="E3" s="22"/>
      <c r="F3" s="14" t="s">
        <v>36</v>
      </c>
      <c r="G3" s="40" t="s">
        <v>210</v>
      </c>
      <c r="H3" s="28">
        <v>5806085.5199999996</v>
      </c>
      <c r="I3" s="44" t="s">
        <v>108</v>
      </c>
      <c r="J3" s="119" t="s">
        <v>79</v>
      </c>
      <c r="K3" s="118"/>
      <c r="L3" s="121"/>
      <c r="M3" s="123"/>
      <c r="N3" s="124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VZ 2020</vt:lpstr>
      <vt:lpstr>VZMR 2020</vt:lpstr>
      <vt:lpstr>FK Říčany</vt:lpstr>
      <vt:lpstr>'VZMR 2020'!Oblast_tisku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Hodíková Eva</dc:creator>
  <cp:lastModifiedBy>Havelková Kamila</cp:lastModifiedBy>
  <cp:lastPrinted>2021-07-28T07:20:17Z</cp:lastPrinted>
  <dcterms:created xsi:type="dcterms:W3CDTF">2013-02-05T09:18:21Z</dcterms:created>
  <dcterms:modified xsi:type="dcterms:W3CDTF">2022-08-22T11:07:00Z</dcterms:modified>
</cp:coreProperties>
</file>